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23480" yWindow="3760" windowWidth="29020" windowHeight="19860" tabRatio="500" firstSheet="1" activeTab="4"/>
  </bookViews>
  <sheets>
    <sheet name="Bankszamla" sheetId="1" r:id="rId1"/>
    <sheet name="Penztar" sheetId="2" r:id="rId2"/>
    <sheet name="Befizetesek" sheetId="3" r:id="rId3"/>
    <sheet name="Összesíté 2011.11" sheetId="5" r:id="rId4"/>
    <sheet name="Összesíté 2012.02" sheetId="7" r:id="rId5"/>
    <sheet name="2012 Tervezet BEFO" sheetId="8" r:id="rId6"/>
    <sheet name="2012 Tervezet SZERK" sheetId="9" r:id="rId7"/>
    <sheet name="Szla+Ptar" sheetId="4" r:id="rId8"/>
  </sheets>
  <definedNames>
    <definedName name="_xlnm._FilterDatabase" localSheetId="0" hidden="1">Bankszamla!$A$7:$F$171</definedName>
    <definedName name="_xlnm._FilterDatabase" localSheetId="1" hidden="1">Penztar!$A$1:$F$72</definedName>
    <definedName name="_xlnm._FilterDatabase" localSheetId="7" hidden="1">'Szla+Ptar'!$A$1:$F$250</definedName>
    <definedName name="_xlnm.Print_Area" localSheetId="7">'Szla+Ptar'!$A$1:$G$250</definedName>
  </definedNames>
  <calcPr calcId="140000" concurrentCalc="0"/>
  <pivotCaches>
    <pivotCache cacheId="182" r:id="rId9"/>
    <pivotCache cacheId="186" r:id="rId10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3" i="9" l="1"/>
  <c r="F46" i="9"/>
  <c r="E46" i="9"/>
  <c r="E19" i="9"/>
  <c r="E14" i="9"/>
  <c r="E43" i="9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C10" i="5"/>
  <c r="D10" i="5"/>
  <c r="C12" i="5"/>
  <c r="D12" i="5"/>
  <c r="C13" i="5"/>
  <c r="D13" i="5"/>
  <c r="C15" i="5"/>
  <c r="D15" i="5"/>
  <c r="C17" i="5"/>
  <c r="D17" i="5"/>
  <c r="C18" i="5"/>
  <c r="D18" i="5"/>
  <c r="C9" i="5"/>
  <c r="D9" i="5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D243" i="4"/>
  <c r="G243" i="4"/>
  <c r="G244" i="4"/>
  <c r="G245" i="4"/>
  <c r="G246" i="4"/>
  <c r="G247" i="4"/>
  <c r="G248" i="4"/>
  <c r="G249" i="4"/>
  <c r="G250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D76" i="2"/>
  <c r="D107" i="1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48" i="4"/>
</calcChain>
</file>

<file path=xl/sharedStrings.xml><?xml version="1.0" encoding="utf-8"?>
<sst xmlns="http://schemas.openxmlformats.org/spreadsheetml/2006/main" count="2056" uniqueCount="335">
  <si>
    <t xml:space="preserve">Profi Naplófőkönyv program (C) Schuller András T: 267-3648, 06/30/942-42-48 (10-22h) </t>
  </si>
  <si>
    <t>ÖSSZESíTÖ - 2011.01-05. hónap B: Bank B: 11702036-20263900</t>
  </si>
  <si>
    <t>Készült:2011.06.20</t>
  </si>
  <si>
    <t xml:space="preserve"> 1021 Budapest, Budenz u. 16/b</t>
  </si>
  <si>
    <t xml:space="preserve"> Dátum</t>
  </si>
  <si>
    <t>Bizonylatsz</t>
  </si>
  <si>
    <t>Megnevezés</t>
  </si>
  <si>
    <t>Forgalom</t>
  </si>
  <si>
    <t>Egyenleg</t>
  </si>
  <si>
    <t>Analkód</t>
  </si>
  <si>
    <t xml:space="preserve"> 03.16</t>
  </si>
  <si>
    <t>K Dr. Szmodits Szil II.6.</t>
  </si>
  <si>
    <t>EK</t>
  </si>
  <si>
    <t>G Dr. Szmodits Szil II.6.</t>
  </si>
  <si>
    <t>EF</t>
  </si>
  <si>
    <t>T Dr. Szmodits Szil II.6.</t>
  </si>
  <si>
    <t>EA</t>
  </si>
  <si>
    <t xml:space="preserve"> 03.31</t>
  </si>
  <si>
    <t>K Dr. Kovács Adrián I.3.</t>
  </si>
  <si>
    <t>G Dr. Kovács Adrián I.3.</t>
  </si>
  <si>
    <t>T Dr. Kovács Adrián I.3.</t>
  </si>
  <si>
    <t>K Lempergel Miklós</t>
  </si>
  <si>
    <t>G Lempergel Miklós</t>
  </si>
  <si>
    <t>T Lempergel Miklós</t>
  </si>
  <si>
    <t>K Sugár Viktória</t>
  </si>
  <si>
    <t>G Sugár Viktória</t>
  </si>
  <si>
    <t>T Sugár Viktória</t>
  </si>
  <si>
    <t>K Király Zoltán/Kov Fsz.2.</t>
  </si>
  <si>
    <t>G Király Zoltán/Kov Fsz.2.</t>
  </si>
  <si>
    <t>T Király Zoltán/Kov Fsz.2.</t>
  </si>
  <si>
    <t>K Kánya Teréz/Mutwi Fsz.1.</t>
  </si>
  <si>
    <t>G Kánya Teréz/Mutwi Fsz.1.</t>
  </si>
  <si>
    <t>T Kánya Teréz/Mutwi Fsz.1.</t>
  </si>
  <si>
    <t>Lakóing.kezelés</t>
  </si>
  <si>
    <t>G27</t>
  </si>
  <si>
    <t>Áram</t>
  </si>
  <si>
    <t>G12</t>
  </si>
  <si>
    <t>Szemét száll.dij</t>
  </si>
  <si>
    <t>G13</t>
  </si>
  <si>
    <t>EKOMP</t>
  </si>
  <si>
    <t>Vízdíj Lemperger</t>
  </si>
  <si>
    <t>G11</t>
  </si>
  <si>
    <t>Csatornadíj Lemperger</t>
  </si>
  <si>
    <t xml:space="preserve">G111 </t>
  </si>
  <si>
    <t>Bankköltség</t>
  </si>
  <si>
    <t>G28</t>
  </si>
  <si>
    <t>Bankkamat</t>
  </si>
  <si>
    <t>E3</t>
  </si>
  <si>
    <t xml:space="preserve"> 04.01</t>
  </si>
  <si>
    <t xml:space="preserve"> 04.04</t>
  </si>
  <si>
    <t>Takarítás</t>
  </si>
  <si>
    <t>G25</t>
  </si>
  <si>
    <t>Kukamozgatás</t>
  </si>
  <si>
    <t xml:space="preserve">G253 </t>
  </si>
  <si>
    <t xml:space="preserve"> 04.13</t>
  </si>
  <si>
    <t>Bank B -&gt; Pénzt.</t>
  </si>
  <si>
    <t>CBP</t>
  </si>
  <si>
    <t>Biztosítási díj</t>
  </si>
  <si>
    <t>G29</t>
  </si>
  <si>
    <t xml:space="preserve"> 04.14</t>
  </si>
  <si>
    <t xml:space="preserve"> 04.19</t>
  </si>
  <si>
    <t xml:space="preserve"> 04.27</t>
  </si>
  <si>
    <t>Szemét száll.dij 30464617</t>
  </si>
  <si>
    <t xml:space="preserve"> 04.29</t>
  </si>
  <si>
    <t xml:space="preserve"> 05.02</t>
  </si>
  <si>
    <t xml:space="preserve"> 05.17</t>
  </si>
  <si>
    <t xml:space="preserve"> 05.19</t>
  </si>
  <si>
    <t>Dugulás elhárítása</t>
  </si>
  <si>
    <t>G3111</t>
  </si>
  <si>
    <t>Csőtörés javítás</t>
  </si>
  <si>
    <t>G30</t>
  </si>
  <si>
    <t>Kölcsön befizetés</t>
  </si>
  <si>
    <t>EKK</t>
  </si>
  <si>
    <t xml:space="preserve"> 05.31</t>
  </si>
  <si>
    <t xml:space="preserve"> 01.06</t>
  </si>
  <si>
    <t>Eszközbeszerzés, só, égő</t>
  </si>
  <si>
    <t>G26</t>
  </si>
  <si>
    <t xml:space="preserve"> 01.13</t>
  </si>
  <si>
    <t>K Király Zoltán/Kov 2</t>
  </si>
  <si>
    <t>K Dr. Szmolits Szil 6</t>
  </si>
  <si>
    <t>K Dr. Kovács Adrián 3</t>
  </si>
  <si>
    <t>K Széplaki Albert + 5</t>
  </si>
  <si>
    <t xml:space="preserve"> 01.14</t>
  </si>
  <si>
    <t>K Kánya Teréz/Mutwi 1</t>
  </si>
  <si>
    <t xml:space="preserve"> 01.15</t>
  </si>
  <si>
    <t>539/244</t>
  </si>
  <si>
    <t xml:space="preserve"> 01.16</t>
  </si>
  <si>
    <t xml:space="preserve"> 01.26</t>
  </si>
  <si>
    <t xml:space="preserve"> 01.28</t>
  </si>
  <si>
    <t xml:space="preserve"> 01.29</t>
  </si>
  <si>
    <t xml:space="preserve"> 01.30</t>
  </si>
  <si>
    <t>N</t>
  </si>
  <si>
    <t>Fénymásolás</t>
  </si>
  <si>
    <t>G42</t>
  </si>
  <si>
    <t>Hólapátolás</t>
  </si>
  <si>
    <t xml:space="preserve">G252 </t>
  </si>
  <si>
    <t>Irodaszer, nyomtatvány</t>
  </si>
  <si>
    <t xml:space="preserve">G521 </t>
  </si>
  <si>
    <t>Kapumozgató cseréje</t>
  </si>
  <si>
    <t xml:space="preserve">G396 </t>
  </si>
  <si>
    <t xml:space="preserve"> 02.02</t>
  </si>
  <si>
    <t xml:space="preserve"> 02.03</t>
  </si>
  <si>
    <t>Késedelmi kamat</t>
  </si>
  <si>
    <t xml:space="preserve">G281 </t>
  </si>
  <si>
    <t xml:space="preserve"> 02.22</t>
  </si>
  <si>
    <t>783/193</t>
  </si>
  <si>
    <t>Tisztítószer</t>
  </si>
  <si>
    <t xml:space="preserve">G522 </t>
  </si>
  <si>
    <t xml:space="preserve"> 02.23</t>
  </si>
  <si>
    <t xml:space="preserve"> 02.24</t>
  </si>
  <si>
    <t xml:space="preserve"> 02.25</t>
  </si>
  <si>
    <t xml:space="preserve"> 02.27</t>
  </si>
  <si>
    <t xml:space="preserve"> 02.28</t>
  </si>
  <si>
    <t>NINCS</t>
  </si>
  <si>
    <t>Egyéb ktg.</t>
  </si>
  <si>
    <t xml:space="preserve">G291 </t>
  </si>
  <si>
    <t xml:space="preserve"> 03.03</t>
  </si>
  <si>
    <t>G Széplaki Albert + 5</t>
  </si>
  <si>
    <t>T Széplaki Albert + 5</t>
  </si>
  <si>
    <t>Vízdíj</t>
  </si>
  <si>
    <t xml:space="preserve"> 03.08</t>
  </si>
  <si>
    <t>2-01793/11</t>
  </si>
  <si>
    <t>2-01794/11</t>
  </si>
  <si>
    <t xml:space="preserve"> 03.23</t>
  </si>
  <si>
    <t xml:space="preserve"> 03.24</t>
  </si>
  <si>
    <t xml:space="preserve"> 03.28</t>
  </si>
  <si>
    <t xml:space="preserve"> 03.29</t>
  </si>
  <si>
    <t>G521 _x000C_</t>
  </si>
  <si>
    <t>Postaköltség</t>
  </si>
  <si>
    <t>G41</t>
  </si>
  <si>
    <t>Bélyegző készítés</t>
  </si>
  <si>
    <t xml:space="preserve">G422 </t>
  </si>
  <si>
    <t>Kertészeti anyag (fûmag stb)</t>
  </si>
  <si>
    <t xml:space="preserve">G292 </t>
  </si>
  <si>
    <t>Földmunka kerticsap kialakít</t>
  </si>
  <si>
    <t xml:space="preserve">G254 </t>
  </si>
  <si>
    <t xml:space="preserve"> 05.30</t>
  </si>
  <si>
    <t>Filmelőhívás</t>
  </si>
  <si>
    <t xml:space="preserve">G421 </t>
  </si>
  <si>
    <t>Biztosító kártérítés</t>
  </si>
  <si>
    <t>E31</t>
  </si>
  <si>
    <t>Kölcsön visszafizetése</t>
  </si>
  <si>
    <t>G4911</t>
  </si>
  <si>
    <t>Ősszesítő Havi lista - 2011.05. hónap</t>
  </si>
  <si>
    <t>1021 Budapest, Budenz u. 16/b</t>
  </si>
  <si>
    <t>ÖSSZES</t>
  </si>
  <si>
    <t>Befizetések:</t>
  </si>
  <si>
    <t xml:space="preserve"> Kód</t>
  </si>
  <si>
    <t>Név</t>
  </si>
  <si>
    <t>EGYENLEG</t>
  </si>
  <si>
    <t>1.hó</t>
  </si>
  <si>
    <t>2.hó</t>
  </si>
  <si>
    <t>3.hó</t>
  </si>
  <si>
    <t>4.hó</t>
  </si>
  <si>
    <t>5.hó</t>
  </si>
  <si>
    <t>01A</t>
  </si>
  <si>
    <t>Kánya Teréz/Mutwiler</t>
  </si>
  <si>
    <t>02B</t>
  </si>
  <si>
    <t>Király Zoltán/Kovács</t>
  </si>
  <si>
    <t>03C</t>
  </si>
  <si>
    <t>Dr. Kovács Adrián +2 Tul.</t>
  </si>
  <si>
    <t>04D</t>
  </si>
  <si>
    <t>Lempergel Miklós +1 Tul.</t>
  </si>
  <si>
    <t>05E</t>
  </si>
  <si>
    <t>Széplaki Albert +1 Tul.</t>
  </si>
  <si>
    <t>06F</t>
  </si>
  <si>
    <t>Dr. Szmodits Szilárd+1 Tul</t>
  </si>
  <si>
    <t>07G</t>
  </si>
  <si>
    <t>Sugár Viktória</t>
  </si>
  <si>
    <t>Négyzetméter</t>
  </si>
  <si>
    <t xml:space="preserve">KamatEgye </t>
  </si>
  <si>
    <t>Ny.egy.</t>
  </si>
  <si>
    <t>Előírt</t>
  </si>
  <si>
    <t>Befizetett</t>
  </si>
  <si>
    <t>Lakás közös ktg</t>
  </si>
  <si>
    <t>Garázs+tároló közös ktg</t>
  </si>
  <si>
    <t>Összesen</t>
  </si>
  <si>
    <t>Row Labels</t>
  </si>
  <si>
    <t>Grand Total</t>
  </si>
  <si>
    <t>Total</t>
  </si>
  <si>
    <t>Lempergel Miklós</t>
  </si>
  <si>
    <t>Kánya Teréz/Mutwi</t>
  </si>
  <si>
    <t>Dr. Kovács Adrián</t>
  </si>
  <si>
    <t>Dr. Szmodits Szil</t>
  </si>
  <si>
    <t>Király Zoltán/Kov</t>
  </si>
  <si>
    <t>Széplaki Albert</t>
  </si>
  <si>
    <t>Kertészeti anyag</t>
  </si>
  <si>
    <t>Csatornadíj</t>
  </si>
  <si>
    <t>Irány</t>
  </si>
  <si>
    <t>KIFIZETÉS</t>
  </si>
  <si>
    <t>BEFIZETÉS</t>
  </si>
  <si>
    <t>Pénzmozgás</t>
  </si>
  <si>
    <t>Vízdíj 417702701</t>
  </si>
  <si>
    <t>Csatornadíj 101024SZE11</t>
  </si>
  <si>
    <t>G111</t>
  </si>
  <si>
    <t>Tűzoltókészülék</t>
  </si>
  <si>
    <t>F3</t>
  </si>
  <si>
    <t>Áram 525002629622</t>
  </si>
  <si>
    <t>I.3.</t>
  </si>
  <si>
    <t>G253</t>
  </si>
  <si>
    <t>Fsz.2.</t>
  </si>
  <si>
    <t>CPB</t>
  </si>
  <si>
    <t>7270293 Takarítószer</t>
  </si>
  <si>
    <t>F1</t>
  </si>
  <si>
    <t>7270294 Takarítószer</t>
  </si>
  <si>
    <t>4 Pénzt. -&gt; Bank B</t>
  </si>
  <si>
    <t>Pénzt. -&gt; BanB</t>
  </si>
  <si>
    <t>Szemészáll.dij 417695197</t>
  </si>
  <si>
    <t>Szemészáll.dij</t>
  </si>
  <si>
    <t>0*</t>
  </si>
  <si>
    <t>18375*</t>
  </si>
  <si>
    <t>2650*</t>
  </si>
  <si>
    <t>-24528*</t>
  </si>
  <si>
    <t>-40*</t>
  </si>
  <si>
    <t>Dr. Szmodits Szilárd +1 Tul</t>
  </si>
  <si>
    <t>Dr. Kovács Adrián +2 Tul,</t>
  </si>
  <si>
    <t>Lempergel Miklós +1 Tul,</t>
  </si>
  <si>
    <t>Széplaki Albert +1 Tul,</t>
  </si>
  <si>
    <t>1/100</t>
  </si>
  <si>
    <t>Előírás</t>
  </si>
  <si>
    <t>Befizet</t>
  </si>
  <si>
    <t>Előír+Á</t>
  </si>
  <si>
    <t>Egyenl.</t>
  </si>
  <si>
    <t>Közös költség</t>
  </si>
  <si>
    <t>Garázs költség</t>
  </si>
  <si>
    <t>Tároló költség</t>
  </si>
  <si>
    <t>Összegzés</t>
  </si>
  <si>
    <t>Tényleges Hátralék:</t>
  </si>
  <si>
    <t>Tényleges Túlfizetés:</t>
  </si>
  <si>
    <t>Készült:2011.07.11</t>
  </si>
  <si>
    <t>Hónap végi egyenleg (júliusi adatok hiányoznak)</t>
  </si>
  <si>
    <t>006</t>
  </si>
  <si>
    <t>800290005285</t>
  </si>
  <si>
    <t>FKF/31240393</t>
  </si>
  <si>
    <t>Takarítószer</t>
  </si>
  <si>
    <t>Mérnöki munka - alapító ok.</t>
  </si>
  <si>
    <t>Ügyvédi díj</t>
  </si>
  <si>
    <t xml:space="preserve"> Vízdíj</t>
  </si>
  <si>
    <t>Ügyvédi díj Ház tul.lap</t>
  </si>
  <si>
    <t xml:space="preserve"> 10.13</t>
  </si>
  <si>
    <t>Dugulás elhárítása csatorna</t>
  </si>
  <si>
    <t xml:space="preserve"> 10.28</t>
  </si>
  <si>
    <t xml:space="preserve"> 11.14</t>
  </si>
  <si>
    <t>Biztosítási díj 12.01-06.01.</t>
  </si>
  <si>
    <t xml:space="preserve"> 10.22</t>
  </si>
  <si>
    <t>Szeptemberi pénztári kifizetés</t>
  </si>
  <si>
    <t>????????</t>
  </si>
  <si>
    <t>Pénzt. -&gt; Bank B</t>
  </si>
  <si>
    <t>Havi díjak</t>
  </si>
  <si>
    <t>Elvileg bef</t>
  </si>
  <si>
    <t>Hiány</t>
  </si>
  <si>
    <t>Befizetendő hónapok (márciustól):</t>
  </si>
  <si>
    <t>Szeptemberi pénztári kifizetés (Biztosítás hiba korrekció)</t>
  </si>
  <si>
    <t>Nyitás</t>
  </si>
  <si>
    <t>Nyitó pénztár P</t>
  </si>
  <si>
    <t>868854</t>
  </si>
  <si>
    <t>Kulcsmásolás</t>
  </si>
  <si>
    <t>G4221</t>
  </si>
  <si>
    <t>1188/00009</t>
  </si>
  <si>
    <t>00360788</t>
  </si>
  <si>
    <t>KKA-0068/12</t>
  </si>
  <si>
    <t>002</t>
  </si>
  <si>
    <t xml:space="preserve">G451 </t>
  </si>
  <si>
    <t>Bejegyzési kérelem</t>
  </si>
  <si>
    <t>2012BP163454</t>
  </si>
  <si>
    <t>Nyitó bank B</t>
  </si>
  <si>
    <t>001</t>
  </si>
  <si>
    <t>G56</t>
  </si>
  <si>
    <t>Útszóró só +szállítás</t>
  </si>
  <si>
    <t>F8</t>
  </si>
  <si>
    <t>E11</t>
  </si>
  <si>
    <t>G3961</t>
  </si>
  <si>
    <t>Kamatadó</t>
  </si>
  <si>
    <t>G55</t>
  </si>
  <si>
    <t>Szemét kompenz.</t>
  </si>
  <si>
    <t>Kapuhoz távirányítók</t>
  </si>
  <si>
    <t>KOD</t>
  </si>
  <si>
    <t>Költség/-bevétel tipus</t>
  </si>
  <si>
    <t>2012 Terv</t>
  </si>
  <si>
    <t>Szorzó F/A</t>
  </si>
  <si>
    <t>1.00</t>
  </si>
  <si>
    <t>E32</t>
  </si>
  <si>
    <t>Biztosítói díj visszautalás</t>
  </si>
  <si>
    <t>0.00</t>
  </si>
  <si>
    <t>F2</t>
  </si>
  <si>
    <t>Nyomtatvány, irodaszer</t>
  </si>
  <si>
    <t>2.00</t>
  </si>
  <si>
    <t>Tûzoltókészülék</t>
  </si>
  <si>
    <t>F7</t>
  </si>
  <si>
    <t>Síkosságmentesítő</t>
  </si>
  <si>
    <t>G141</t>
  </si>
  <si>
    <t>Kéményseprés</t>
  </si>
  <si>
    <t>G252</t>
  </si>
  <si>
    <t>G254</t>
  </si>
  <si>
    <t>Közös képviselet</t>
  </si>
  <si>
    <t>G281</t>
  </si>
  <si>
    <t>G291</t>
  </si>
  <si>
    <t>G292</t>
  </si>
  <si>
    <t>G34</t>
  </si>
  <si>
    <t>Kőmûvesmunka</t>
  </si>
  <si>
    <t>G396</t>
  </si>
  <si>
    <t>G397</t>
  </si>
  <si>
    <t>Garázsnyitó motor</t>
  </si>
  <si>
    <t>G421</t>
  </si>
  <si>
    <t>G422</t>
  </si>
  <si>
    <t>G44</t>
  </si>
  <si>
    <t>Kártevőírtás</t>
  </si>
  <si>
    <t>G461</t>
  </si>
  <si>
    <t>G48</t>
  </si>
  <si>
    <t>Terembérlet</t>
  </si>
  <si>
    <t>G49</t>
  </si>
  <si>
    <t>Kaputelefon beszerelés</t>
  </si>
  <si>
    <t>G521</t>
  </si>
  <si>
    <t>G522</t>
  </si>
  <si>
    <t>Összesen:</t>
  </si>
  <si>
    <t>Össz négyzetméter:</t>
  </si>
  <si>
    <t>- ebből a vízóra nélkülieké:</t>
  </si>
  <si>
    <t>Záró Bankok+Pénztár (Ft):</t>
  </si>
  <si>
    <t>A fenti Közös költség,Tároló ktg tervet elosztva a négyzetméterekkel havi:</t>
  </si>
  <si>
    <t>223 Ft/m2 Közös ktg.</t>
  </si>
  <si>
    <t>0 Ft/m2 Tároló ktg még.</t>
  </si>
  <si>
    <t>- ebből Tároló ktg</t>
  </si>
  <si>
    <t>- ebből Garázs ktg</t>
  </si>
  <si>
    <t>- ebből Közös költség</t>
  </si>
  <si>
    <t xml:space="preserve">G3111 </t>
  </si>
  <si>
    <t xml:space="preserve">G4911 </t>
  </si>
  <si>
    <t>2011 Terv</t>
  </si>
  <si>
    <t>Tényleges</t>
  </si>
  <si>
    <t>10-15% díj emeléssel számolva</t>
  </si>
  <si>
    <t>Megjegyzés</t>
  </si>
  <si>
    <t>Duplázott tétel (7. sor)</t>
  </si>
  <si>
    <t>Nem hagytuk jóvá, még legalább 2 árajánlat kellene</t>
  </si>
  <si>
    <t>Nem tervezünk kapumozgató cserét</t>
  </si>
  <si>
    <t>Nem szükséges</t>
  </si>
  <si>
    <t>Milyen kaputelefon?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</si>
</sst>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12"/>
      <color theme="0" tint="-0.249977111117893"/>
      <name val="Calibri"/>
      <scheme val="minor"/>
    </font>
    <font>
      <b/>
      <sz val="12"/>
      <color rgb="FFFF0000"/>
      <name val="Calibri"/>
      <scheme val="minor"/>
    </font>
    <font>
      <b/>
      <sz val="12"/>
      <color theme="0" tint="-0.249977111117893"/>
      <name val="Calibri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18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4" fillId="0" borderId="0" xfId="0" applyFont="1"/>
    <xf numFmtId="1" fontId="0" fillId="0" borderId="0" xfId="0" applyNumberFormat="1"/>
    <xf numFmtId="164" fontId="0" fillId="0" borderId="0" xfId="0" applyNumberFormat="1"/>
    <xf numFmtId="1" fontId="1" fillId="0" borderId="0" xfId="0" applyNumberFormat="1" applyFont="1"/>
    <xf numFmtId="1" fontId="5" fillId="0" borderId="0" xfId="0" applyNumberFormat="1" applyFont="1"/>
    <xf numFmtId="0" fontId="6" fillId="0" borderId="0" xfId="0" applyFont="1"/>
    <xf numFmtId="14" fontId="0" fillId="0" borderId="0" xfId="0" applyNumberFormat="1"/>
    <xf numFmtId="14" fontId="1" fillId="0" borderId="0" xfId="0" applyNumberFormat="1" applyFont="1"/>
    <xf numFmtId="14" fontId="4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9" fontId="4" fillId="0" borderId="0" xfId="0" applyNumberFormat="1" applyFont="1"/>
    <xf numFmtId="0" fontId="0" fillId="0" borderId="1" xfId="0" applyFont="1" applyBorder="1" applyAlignment="1">
      <alignment horizontal="left" inden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 indent="1"/>
    </xf>
    <xf numFmtId="0" fontId="9" fillId="0" borderId="0" xfId="0" applyFont="1"/>
    <xf numFmtId="0" fontId="10" fillId="0" borderId="0" xfId="0" applyFont="1"/>
    <xf numFmtId="16" fontId="10" fillId="0" borderId="0" xfId="0" applyNumberFormat="1" applyFont="1"/>
    <xf numFmtId="14" fontId="10" fillId="0" borderId="0" xfId="0" applyNumberFormat="1" applyFont="1"/>
    <xf numFmtId="49" fontId="10" fillId="0" borderId="0" xfId="0" applyNumberFormat="1" applyFont="1"/>
    <xf numFmtId="0" fontId="1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5" fillId="0" borderId="0" xfId="0" applyFont="1"/>
    <xf numFmtId="9" fontId="0" fillId="0" borderId="0" xfId="0" applyNumberFormat="1"/>
    <xf numFmtId="0" fontId="0" fillId="0" borderId="0" xfId="0" quotePrefix="1"/>
    <xf numFmtId="0" fontId="0" fillId="2" borderId="0" xfId="0" applyFill="1"/>
  </cellXfs>
  <cellStyles count="18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pivotCacheDefinition" Target="pivotCache/pivotCacheDefinition1.xml"/><Relationship Id="rId10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rian Kovacs" refreshedDate="40989.644783217591" createdVersion="4" refreshedVersion="4" minRefreshableVersion="3" recordCount="249">
  <cacheSource type="worksheet">
    <worksheetSource ref="A1:G250" sheet="Szla+Ptar"/>
  </cacheSource>
  <cacheFields count="7">
    <cacheField name=" Dátum" numFmtId="0">
      <sharedItems containsDate="1" containsMixedTypes="1" minDate="2011-06-03T00:00:00" maxDate="2011-12-01T00:00:00"/>
    </cacheField>
    <cacheField name="Bizonylatsz" numFmtId="0">
      <sharedItems containsBlank="1" containsMixedTypes="1" containsNumber="1" containsInteger="1" minValue="1" maxValue="414330150"/>
    </cacheField>
    <cacheField name="Megnevezés" numFmtId="0">
      <sharedItems count="47">
        <s v="Áram"/>
        <s v="Bank B -&gt; Pénzt."/>
        <s v="Bankkamat"/>
        <s v="Bankköltség"/>
        <s v="Bélyegző készítés"/>
        <s v="Biztosítási díj"/>
        <s v="Biztosító kártérítés"/>
        <s v="Csatornadíj"/>
        <s v="Csőtörés javítás"/>
        <s v="Dr. Kovács Adrián"/>
        <s v="Dr. Szmodits Szil"/>
        <s v="Dugulás elhárítása"/>
        <s v="Egyéb ktg."/>
        <s v="Eszközbeszerzés, só, égő"/>
        <s v="Fénymásolás"/>
        <s v="Filmelőhívás"/>
        <s v="Földmunka kerticsap kialakít"/>
        <s v="Hólapátolás"/>
        <s v="Irodaszer, nyomtatvány"/>
        <s v="Kánya Teréz/Mutwi"/>
        <s v="Kapumozgató cseréje"/>
        <s v="Kertészeti anyag"/>
        <s v="Késedelmi kamat"/>
        <s v="Király Zoltán/Kov"/>
        <s v="Kölcsön befizetés"/>
        <s v="Kölcsön visszafizetése"/>
        <s v="Kukamozgatás"/>
        <s v="Lakóing.kezelés"/>
        <s v="Lempergel Miklós"/>
        <s v="Postaköltség"/>
        <s v="Sugár Viktória"/>
        <s v="Szemét száll.dij"/>
        <s v="Széplaki Albert"/>
        <s v="Takarítás"/>
        <s v="Tisztítószer"/>
        <s v="Vízdíj"/>
        <s v="Tűzoltókészülék"/>
        <s v="Pénzt. -&gt; BanB"/>
        <s v="Takarítószer"/>
        <s v="Pénzt. -&gt; Bank B"/>
        <s v="Hónap végi egyenleg (júliusi adatok hiányoznak)"/>
        <s v="Mérnöki munka - alapító ok."/>
        <s v="Ügyvédi díj"/>
        <s v="Ügyvédi díj Ház tul.lap"/>
        <s v="Dugulás elhárítása csatorna"/>
        <s v="Biztosítási díj 12.01-06.01."/>
        <s v="Szeptemberi pénztári kifizetés"/>
      </sharedItems>
    </cacheField>
    <cacheField name="Forgalom" numFmtId="0">
      <sharedItems containsSemiMixedTypes="0" containsString="0" containsNumber="1" containsInteger="1" minValue="-180000" maxValue="176924"/>
    </cacheField>
    <cacheField name="Egyenleg" numFmtId="0">
      <sharedItems containsBlank="1" containsMixedTypes="1" containsNumber="1" containsInteger="1" minValue="-92871" maxValue="425542"/>
    </cacheField>
    <cacheField name="Analkód" numFmtId="0">
      <sharedItems containsBlank="1"/>
    </cacheField>
    <cacheField name="Irány" numFmtId="0">
      <sharedItems count="2">
        <s v="KIFIZETÉS"/>
        <s v="BEFIZETÉ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drian Kovacs" refreshedDate="40989.654602314811" createdVersion="4" refreshedVersion="4" minRefreshableVersion="3" recordCount="44">
  <cacheSource type="worksheet">
    <worksheetSource ref="A251:G2001" sheet="Szla+Ptar"/>
  </cacheSource>
  <cacheFields count="7">
    <cacheField name=" Dátum" numFmtId="0">
      <sharedItems containsNonDate="0" containsDate="1" containsString="0" containsBlank="1" minDate="2012-01-01T00:00:00" maxDate="2012-03-01T00:00:00"/>
    </cacheField>
    <cacheField name="Bizonylatsz" numFmtId="0">
      <sharedItems containsBlank="1"/>
    </cacheField>
    <cacheField name="Megnevezés" numFmtId="0">
      <sharedItems containsBlank="1" count="28">
        <s v="Nyitó bank B"/>
        <s v="Lakóing.kezelés"/>
        <s v="Ügyvédi díj"/>
        <s v="Áram"/>
        <s v="Dr. Szmodits Szil"/>
        <s v="Útszóró só +szállítás"/>
        <s v="Sugár Viktória"/>
        <s v="Kánya Teréz/Mutwi"/>
        <s v="Bankköltség"/>
        <s v="Széplaki Albert"/>
        <s v="Dr. Kovács Adrián"/>
        <s v="Szemét száll.dij"/>
        <s v="Szemét kompenz."/>
        <s v=" Vízdíj"/>
        <s v="Csatornadíj"/>
        <s v="Kapuhoz távirányítók"/>
        <s v="Bankkamat"/>
        <s v="Kamatadó"/>
        <s v="Takarítás"/>
        <s v="Király Zoltán/Kov"/>
        <s v="Bank B -&gt; Pénzt."/>
        <s v="Lempergel Miklós"/>
        <s v="Nyitó pénztár P"/>
        <s v="Kulcsmásolás"/>
        <s v="Takarítószer"/>
        <s v="Fénymásolás"/>
        <s v="Bejegyzési kérelem"/>
        <m/>
      </sharedItems>
    </cacheField>
    <cacheField name="Forgalom" numFmtId="0">
      <sharedItems containsString="0" containsBlank="1" containsNumber="1" containsInteger="1" minValue="-110000" maxValue="171835"/>
    </cacheField>
    <cacheField name="Egyenleg" numFmtId="0">
      <sharedItems containsString="0" containsBlank="1" containsNumber="1" containsInteger="1" minValue="926" maxValue="459696"/>
    </cacheField>
    <cacheField name="Analkód" numFmtId="0">
      <sharedItems containsNonDate="0" containsString="0" containsBlank="1"/>
    </cacheField>
    <cacheField name="Irány" numFmtId="0">
      <sharedItems containsBlank="1" count="3">
        <s v="BEFIZETÉS"/>
        <s v="KIFIZETÉ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9">
  <r>
    <s v=" 03.31"/>
    <n v="1"/>
    <x v="0"/>
    <n v="-9917"/>
    <m/>
    <s v="G12"/>
    <x v="0"/>
  </r>
  <r>
    <s v=" 05.19"/>
    <n v="3"/>
    <x v="0"/>
    <n v="-9917"/>
    <m/>
    <s v="G12"/>
    <x v="0"/>
  </r>
  <r>
    <s v=" 03.03"/>
    <n v="1641197"/>
    <x v="0"/>
    <n v="-9608"/>
    <n v="9284"/>
    <s v="G12"/>
    <x v="0"/>
  </r>
  <r>
    <s v=" 03.03"/>
    <n v="684160"/>
    <x v="0"/>
    <n v="-9753"/>
    <n v="-9587"/>
    <s v="G12"/>
    <x v="0"/>
  </r>
  <r>
    <s v=" 04.13"/>
    <n v="2"/>
    <x v="1"/>
    <n v="-20000"/>
    <m/>
    <s v="CBP"/>
    <x v="0"/>
  </r>
  <r>
    <s v=" 04.27"/>
    <n v="2"/>
    <x v="1"/>
    <n v="-60000"/>
    <m/>
    <s v="CBP"/>
    <x v="0"/>
  </r>
  <r>
    <s v=" 04.13"/>
    <n v="2"/>
    <x v="1"/>
    <n v="20000"/>
    <n v="17431"/>
    <s v="CBP"/>
    <x v="1"/>
  </r>
  <r>
    <s v=" 04.27"/>
    <n v="2"/>
    <x v="1"/>
    <n v="60000"/>
    <n v="55230"/>
    <s v="CBP"/>
    <x v="1"/>
  </r>
  <r>
    <s v=" 03.31"/>
    <n v="1"/>
    <x v="2"/>
    <n v="8"/>
    <m/>
    <s v="E3"/>
    <x v="1"/>
  </r>
  <r>
    <s v=" 04.29"/>
    <n v="2"/>
    <x v="2"/>
    <n v="11"/>
    <n v="52295"/>
    <s v="E3"/>
    <x v="1"/>
  </r>
  <r>
    <s v=" 05.31"/>
    <n v="3"/>
    <x v="2"/>
    <n v="3"/>
    <n v="15984"/>
    <s v="E3"/>
    <x v="1"/>
  </r>
  <r>
    <s v=" 03.31"/>
    <n v="1"/>
    <x v="3"/>
    <n v="-490"/>
    <m/>
    <s v="G28"/>
    <x v="0"/>
  </r>
  <r>
    <s v=" 03.31"/>
    <n v="1"/>
    <x v="3"/>
    <n v="-2487"/>
    <m/>
    <s v="G28"/>
    <x v="0"/>
  </r>
  <r>
    <s v=" 03.31"/>
    <n v="1"/>
    <x v="3"/>
    <n v="-99"/>
    <m/>
    <s v="G28"/>
    <x v="0"/>
  </r>
  <r>
    <s v=" 03.31"/>
    <n v="1"/>
    <x v="3"/>
    <n v="-860"/>
    <n v="253678"/>
    <s v="G28"/>
    <x v="0"/>
  </r>
  <r>
    <s v=" 04.14"/>
    <n v="2"/>
    <x v="3"/>
    <n v="-1326"/>
    <n v="105928"/>
    <s v="G28"/>
    <x v="0"/>
  </r>
  <r>
    <s v=" 04.29"/>
    <n v="2"/>
    <x v="3"/>
    <n v="-3599"/>
    <m/>
    <s v="G28"/>
    <x v="0"/>
  </r>
  <r>
    <s v=" 05.17"/>
    <n v="3"/>
    <x v="3"/>
    <n v="-200"/>
    <n v="27095"/>
    <s v="G28"/>
    <x v="0"/>
  </r>
  <r>
    <s v=" 05.31"/>
    <n v="3"/>
    <x v="3"/>
    <n v="-2753"/>
    <m/>
    <s v="G28"/>
    <x v="0"/>
  </r>
  <r>
    <s v=" 05.31"/>
    <n v="3"/>
    <x v="3"/>
    <n v="-750"/>
    <m/>
    <s v="G28"/>
    <x v="0"/>
  </r>
  <r>
    <s v=" 05.31"/>
    <n v="3"/>
    <x v="3"/>
    <n v="-99"/>
    <m/>
    <s v="G28"/>
    <x v="0"/>
  </r>
  <r>
    <s v=" 04.13"/>
    <n v="7270282"/>
    <x v="4"/>
    <n v="-5855"/>
    <n v="11091"/>
    <s v="G422 "/>
    <x v="0"/>
  </r>
  <r>
    <s v=" 04.13"/>
    <n v="2"/>
    <x v="5"/>
    <n v="-76924"/>
    <n v="107254"/>
    <s v="G29"/>
    <x v="0"/>
  </r>
  <r>
    <s v=" 05.19"/>
    <n v="3"/>
    <x v="5"/>
    <n v="-153847"/>
    <m/>
    <s v="G29"/>
    <x v="0"/>
  </r>
  <r>
    <s v=" 05.31"/>
    <n v="8813430"/>
    <x v="6"/>
    <n v="176924"/>
    <n v="197339"/>
    <s v="E31"/>
    <x v="1"/>
  </r>
  <r>
    <s v=" 03.31"/>
    <n v="1"/>
    <x v="7"/>
    <n v="-16427"/>
    <m/>
    <s v="G111 "/>
    <x v="0"/>
  </r>
  <r>
    <s v=" 05.19"/>
    <n v="3"/>
    <x v="8"/>
    <n v="-26500"/>
    <m/>
    <s v="G30"/>
    <x v="0"/>
  </r>
  <r>
    <s v=" 04.27"/>
    <n v="7270285"/>
    <x v="8"/>
    <n v="-8695"/>
    <n v="1131"/>
    <s v="G30"/>
    <x v="0"/>
  </r>
  <r>
    <s v=" 03.31"/>
    <n v="1"/>
    <x v="9"/>
    <n v="1728"/>
    <m/>
    <s v="EF"/>
    <x v="1"/>
  </r>
  <r>
    <s v=" 05.19"/>
    <n v="3"/>
    <x v="9"/>
    <n v="1728"/>
    <m/>
    <s v="EF"/>
    <x v="1"/>
  </r>
  <r>
    <s v=" 01.13"/>
    <n v="39606"/>
    <x v="9"/>
    <n v="3241"/>
    <n v="13673"/>
    <s v="EK"/>
    <x v="1"/>
  </r>
  <r>
    <s v=" 01.28"/>
    <n v="39616"/>
    <x v="9"/>
    <n v="10936"/>
    <n v="41753"/>
    <s v="EK"/>
    <x v="1"/>
  </r>
  <r>
    <s v=" 02.23"/>
    <n v="39623"/>
    <x v="9"/>
    <n v="9270"/>
    <n v="29684"/>
    <s v="EK"/>
    <x v="1"/>
  </r>
  <r>
    <s v=" 03.31"/>
    <n v="1"/>
    <x v="9"/>
    <n v="42048"/>
    <m/>
    <s v="EK"/>
    <x v="1"/>
  </r>
  <r>
    <s v=" 05.19"/>
    <n v="3"/>
    <x v="9"/>
    <n v="19776"/>
    <m/>
    <s v="EK"/>
    <x v="1"/>
  </r>
  <r>
    <s v=" 05.19"/>
    <n v="3"/>
    <x v="9"/>
    <n v="18375"/>
    <m/>
    <s v="EK"/>
    <x v="1"/>
  </r>
  <r>
    <s v=" 03.31"/>
    <n v="1"/>
    <x v="9"/>
    <n v="768"/>
    <m/>
    <s v="EA"/>
    <x v="1"/>
  </r>
  <r>
    <s v=" 05.19"/>
    <n v="3"/>
    <x v="9"/>
    <n v="768"/>
    <m/>
    <s v="EA"/>
    <x v="1"/>
  </r>
  <r>
    <s v=" 03.16"/>
    <n v="1"/>
    <x v="10"/>
    <n v="1824"/>
    <m/>
    <s v="EF"/>
    <x v="1"/>
  </r>
  <r>
    <s v=" 05.19"/>
    <n v="3"/>
    <x v="10"/>
    <n v="1824"/>
    <m/>
    <s v="EF"/>
    <x v="1"/>
  </r>
  <r>
    <s v=" 03.16"/>
    <n v="1"/>
    <x v="10"/>
    <n v="52608"/>
    <m/>
    <s v="EK"/>
    <x v="1"/>
  </r>
  <r>
    <s v=" 05.19"/>
    <n v="3"/>
    <x v="10"/>
    <n v="25152"/>
    <m/>
    <s v="EK"/>
    <x v="1"/>
  </r>
  <r>
    <s v=" 01.13"/>
    <n v="39611"/>
    <x v="10"/>
    <n v="3989"/>
    <n v="7194"/>
    <s v="EK"/>
    <x v="1"/>
  </r>
  <r>
    <s v=" 01.28"/>
    <n v="39620"/>
    <x v="10"/>
    <n v="11523"/>
    <n v="63055"/>
    <s v="EK"/>
    <x v="1"/>
  </r>
  <r>
    <s v=" 02.23"/>
    <n v="39624"/>
    <x v="10"/>
    <n v="9367"/>
    <n v="20414"/>
    <s v="EK"/>
    <x v="1"/>
  </r>
  <r>
    <s v=" 03.16"/>
    <n v="1"/>
    <x v="10"/>
    <n v="480"/>
    <n v="54912"/>
    <s v="EA"/>
    <x v="1"/>
  </r>
  <r>
    <s v=" 05.19"/>
    <n v="3"/>
    <x v="10"/>
    <n v="480"/>
    <m/>
    <s v="EA"/>
    <x v="1"/>
  </r>
  <r>
    <s v=" 05.19"/>
    <n v="3"/>
    <x v="11"/>
    <n v="-18375"/>
    <m/>
    <s v="G3111"/>
    <x v="0"/>
  </r>
  <r>
    <s v=" 02.28"/>
    <s v="NINCS"/>
    <x v="12"/>
    <n v="-2000"/>
    <n v="6247"/>
    <s v="G291 "/>
    <x v="0"/>
  </r>
  <r>
    <s v=" 01.06"/>
    <n v="293"/>
    <x v="13"/>
    <n v="-790"/>
    <n v="-790"/>
    <s v="G26"/>
    <x v="0"/>
  </r>
  <r>
    <s v=" 01.15"/>
    <s v="539/244"/>
    <x v="13"/>
    <n v="-590"/>
    <n v="20183"/>
    <s v="G26"/>
    <x v="0"/>
  </r>
  <r>
    <s v=" 01.30"/>
    <s v="N"/>
    <x v="14"/>
    <n v="-1344"/>
    <m/>
    <s v="G42"/>
    <x v="0"/>
  </r>
  <r>
    <s v=" 02.28"/>
    <s v="N"/>
    <x v="14"/>
    <n v="-576"/>
    <m/>
    <s v="G42"/>
    <x v="0"/>
  </r>
  <r>
    <s v=" 02.28"/>
    <s v="N"/>
    <x v="14"/>
    <n v="-1232"/>
    <m/>
    <s v="G42"/>
    <x v="0"/>
  </r>
  <r>
    <s v=" 03.24"/>
    <n v="7270277"/>
    <x v="14"/>
    <n v="-460"/>
    <n v="-588"/>
    <s v="G42"/>
    <x v="0"/>
  </r>
  <r>
    <s v=" 03.28"/>
    <n v="7270279"/>
    <x v="14"/>
    <n v="-121"/>
    <n v="-1809"/>
    <s v="G42"/>
    <x v="0"/>
  </r>
  <r>
    <s v=" 05.30"/>
    <n v="7270291"/>
    <x v="15"/>
    <n v="-1200"/>
    <n v="20415"/>
    <s v="G421 "/>
    <x v="0"/>
  </r>
  <r>
    <s v=" 04.27"/>
    <n v="350327"/>
    <x v="16"/>
    <n v="-9300"/>
    <n v="21930"/>
    <s v="G254 "/>
    <x v="0"/>
  </r>
  <r>
    <s v=" 01.30"/>
    <s v="N"/>
    <x v="17"/>
    <n v="-11000"/>
    <m/>
    <s v="G252 "/>
    <x v="0"/>
  </r>
  <r>
    <s v=" 02.28"/>
    <s v="N"/>
    <x v="17"/>
    <n v="-2000"/>
    <n v="8247"/>
    <s v="G252 "/>
    <x v="0"/>
  </r>
  <r>
    <s v=" 01.30"/>
    <s v="N"/>
    <x v="18"/>
    <n v="-300"/>
    <m/>
    <s v="G521 "/>
    <x v="0"/>
  </r>
  <r>
    <s v=" 03.08"/>
    <s v="2-01793/11"/>
    <x v="18"/>
    <n v="-800"/>
    <n v="-10387"/>
    <s v="G521 "/>
    <x v="0"/>
  </r>
  <r>
    <s v=" 03.08"/>
    <s v="2-01794/11"/>
    <x v="18"/>
    <n v="-298"/>
    <n v="-10685"/>
    <s v="G521 "/>
    <x v="0"/>
  </r>
  <r>
    <s v=" 03.24"/>
    <n v="7270278"/>
    <x v="18"/>
    <n v="-1100"/>
    <n v="-1688"/>
    <s v="G521 "/>
    <x v="0"/>
  </r>
  <r>
    <s v=" 03.29"/>
    <n v="7270280"/>
    <x v="18"/>
    <n v="-760"/>
    <n v="-2569"/>
    <s v="G521 _x000c_"/>
    <x v="0"/>
  </r>
  <r>
    <s v=" 03.31"/>
    <n v="1"/>
    <x v="19"/>
    <n v="1728"/>
    <m/>
    <s v="EF"/>
    <x v="1"/>
  </r>
  <r>
    <s v=" 05.19"/>
    <n v="3"/>
    <x v="19"/>
    <n v="1728"/>
    <m/>
    <s v="EF"/>
    <x v="1"/>
  </r>
  <r>
    <s v=" 01.14"/>
    <n v="39608"/>
    <x v="19"/>
    <n v="3123"/>
    <n v="20773"/>
    <s v="EK"/>
    <x v="1"/>
  </r>
  <r>
    <s v=" 01.29"/>
    <n v="39613"/>
    <x v="19"/>
    <n v="9512"/>
    <n v="72567"/>
    <s v="EK"/>
    <x v="1"/>
  </r>
  <r>
    <s v=" 02.27"/>
    <n v="39628"/>
    <x v="19"/>
    <n v="7854"/>
    <n v="36055"/>
    <s v="EK"/>
    <x v="1"/>
  </r>
  <r>
    <s v=" 03.31"/>
    <n v="1"/>
    <x v="19"/>
    <n v="43296"/>
    <m/>
    <s v="EK"/>
    <x v="1"/>
  </r>
  <r>
    <s v=" 05.19"/>
    <n v="3"/>
    <x v="19"/>
    <n v="20544"/>
    <m/>
    <s v="EK"/>
    <x v="1"/>
  </r>
  <r>
    <s v=" 03.31"/>
    <n v="1"/>
    <x v="19"/>
    <n v="480"/>
    <m/>
    <s v="EA"/>
    <x v="1"/>
  </r>
  <r>
    <s v=" 05.19"/>
    <n v="3"/>
    <x v="19"/>
    <n v="480"/>
    <m/>
    <s v="EA"/>
    <x v="1"/>
  </r>
  <r>
    <s v=" 01.30"/>
    <s v="N"/>
    <x v="20"/>
    <n v="-24562"/>
    <n v="11361"/>
    <s v="G396 "/>
    <x v="0"/>
  </r>
  <r>
    <s v=" 04.27"/>
    <n v="7270283"/>
    <x v="21"/>
    <n v="-370"/>
    <n v="10721"/>
    <s v="G292 "/>
    <x v="0"/>
  </r>
  <r>
    <s v=" 04.27"/>
    <n v="7270287"/>
    <x v="21"/>
    <n v="-3000"/>
    <n v="-4770"/>
    <s v="G292 "/>
    <x v="0"/>
  </r>
  <r>
    <s v=" 02.03"/>
    <n v="414330150"/>
    <x v="22"/>
    <n v="-5"/>
    <n v="14216"/>
    <s v="G281 "/>
    <x v="0"/>
  </r>
  <r>
    <s v=" 03.31"/>
    <n v="1"/>
    <x v="23"/>
    <n v="3456"/>
    <m/>
    <s v="EF"/>
    <x v="1"/>
  </r>
  <r>
    <s v=" 05.19"/>
    <n v="3"/>
    <x v="23"/>
    <n v="3456"/>
    <m/>
    <s v="EF"/>
    <x v="1"/>
  </r>
  <r>
    <s v=" 01.13"/>
    <n v="39609"/>
    <x v="23"/>
    <n v="3995"/>
    <n v="3205"/>
    <s v="EK"/>
    <x v="1"/>
  </r>
  <r>
    <s v=" 02.02"/>
    <n v="39614"/>
    <x v="23"/>
    <n v="12691"/>
    <n v="24052"/>
    <s v="EK"/>
    <x v="1"/>
  </r>
  <r>
    <s v=" 02.24"/>
    <n v="39625"/>
    <x v="23"/>
    <n v="10558"/>
    <n v="48296"/>
    <s v="EK"/>
    <x v="1"/>
  </r>
  <r>
    <s v=" 03.31"/>
    <n v="1"/>
    <x v="23"/>
    <n v="50784"/>
    <m/>
    <s v="EK"/>
    <x v="1"/>
  </r>
  <r>
    <s v=" 05.19"/>
    <n v="3"/>
    <x v="23"/>
    <n v="23424"/>
    <m/>
    <s v="EK"/>
    <x v="1"/>
  </r>
  <r>
    <s v=" 03.31"/>
    <n v="1"/>
    <x v="23"/>
    <n v="480"/>
    <m/>
    <s v="EA"/>
    <x v="1"/>
  </r>
  <r>
    <s v=" 05.19"/>
    <n v="3"/>
    <x v="23"/>
    <n v="480"/>
    <m/>
    <s v="EA"/>
    <x v="1"/>
  </r>
  <r>
    <s v=" 05.19"/>
    <n v="3"/>
    <x v="24"/>
    <n v="40000"/>
    <n v="19583"/>
    <s v="EKK"/>
    <x v="1"/>
  </r>
  <r>
    <s v=" 05.31"/>
    <n v="7270289"/>
    <x v="25"/>
    <n v="-40000"/>
    <n v="157339"/>
    <s v="G4911"/>
    <x v="0"/>
  </r>
  <r>
    <s v=" 04.04"/>
    <n v="2"/>
    <x v="26"/>
    <n v="-4500"/>
    <n v="204178"/>
    <s v="G253 "/>
    <x v="0"/>
  </r>
  <r>
    <s v=" 01.30"/>
    <s v="N"/>
    <x v="26"/>
    <n v="-4000"/>
    <m/>
    <s v="G253 "/>
    <x v="0"/>
  </r>
  <r>
    <s v=" 02.28"/>
    <s v="N"/>
    <x v="26"/>
    <n v="-4000"/>
    <m/>
    <s v="G253 "/>
    <x v="0"/>
  </r>
  <r>
    <s v=" 04.27"/>
    <n v="7270288"/>
    <x v="26"/>
    <n v="-4000"/>
    <n v="31230"/>
    <s v="G253 "/>
    <x v="0"/>
  </r>
  <r>
    <s v=" 03.31"/>
    <n v="1"/>
    <x v="27"/>
    <n v="-25000"/>
    <m/>
    <s v="G27"/>
    <x v="0"/>
  </r>
  <r>
    <s v=" 04.01"/>
    <n v="2"/>
    <x v="27"/>
    <n v="-25000"/>
    <n v="228678"/>
    <s v="G27"/>
    <x v="0"/>
  </r>
  <r>
    <s v=" 05.02"/>
    <n v="3"/>
    <x v="27"/>
    <n v="-25000"/>
    <n v="27295"/>
    <s v="G27"/>
    <x v="0"/>
  </r>
  <r>
    <s v=" 05.31"/>
    <n v="7270292"/>
    <x v="27"/>
    <n v="-25000"/>
    <n v="132339"/>
    <s v="G27"/>
    <x v="0"/>
  </r>
  <r>
    <s v=" 03.31"/>
    <n v="1"/>
    <x v="28"/>
    <n v="1824"/>
    <m/>
    <s v="EF"/>
    <x v="1"/>
  </r>
  <r>
    <s v=" 05.19"/>
    <n v="3"/>
    <x v="28"/>
    <n v="1824"/>
    <m/>
    <s v="EF"/>
    <x v="1"/>
  </r>
  <r>
    <s v=" 03.31"/>
    <n v="1"/>
    <x v="28"/>
    <n v="42240"/>
    <m/>
    <s v="EK"/>
    <x v="1"/>
  </r>
  <r>
    <s v=" 03.31"/>
    <n v="1"/>
    <x v="28"/>
    <n v="550"/>
    <m/>
    <s v="EKOMP"/>
    <x v="1"/>
  </r>
  <r>
    <s v=" 05.19"/>
    <n v="3"/>
    <x v="28"/>
    <n v="19968"/>
    <m/>
    <s v="EK"/>
    <x v="1"/>
  </r>
  <r>
    <s v=" 01.13"/>
    <n v="39607"/>
    <x v="28"/>
    <n v="3238"/>
    <n v="10432"/>
    <s v="EK"/>
    <x v="1"/>
  </r>
  <r>
    <s v=" 01.28"/>
    <n v="39617"/>
    <x v="28"/>
    <n v="9779"/>
    <n v="51532"/>
    <s v="EK"/>
    <x v="1"/>
  </r>
  <r>
    <s v=" 02.03"/>
    <n v="414330150"/>
    <x v="28"/>
    <n v="500"/>
    <s v="EK"/>
    <m/>
    <x v="1"/>
  </r>
  <r>
    <s v=" 02.23"/>
    <n v="39622"/>
    <x v="28"/>
    <n v="8054"/>
    <n v="37738"/>
    <s v="EK"/>
    <x v="1"/>
  </r>
  <r>
    <s v=" 02.25"/>
    <n v="8252471"/>
    <x v="28"/>
    <n v="500"/>
    <n v="28201"/>
    <s v="EK"/>
    <x v="1"/>
  </r>
  <r>
    <s v=" 03.31"/>
    <n v="1"/>
    <x v="28"/>
    <n v="480"/>
    <m/>
    <s v="EA"/>
    <x v="1"/>
  </r>
  <r>
    <s v=" 05.19"/>
    <n v="3"/>
    <x v="28"/>
    <n v="480"/>
    <m/>
    <s v="EA"/>
    <x v="1"/>
  </r>
  <r>
    <s v=" 04.13"/>
    <n v="7270281"/>
    <x v="29"/>
    <n v="-485"/>
    <n v="16946"/>
    <s v="G41"/>
    <x v="0"/>
  </r>
  <r>
    <s v=" 05.30"/>
    <n v="7270290"/>
    <x v="29"/>
    <n v="-315"/>
    <n v="21615"/>
    <s v="G41"/>
    <x v="0"/>
  </r>
  <r>
    <s v=" 03.31"/>
    <n v="1"/>
    <x v="30"/>
    <n v="1824"/>
    <m/>
    <s v="EF"/>
    <x v="1"/>
  </r>
  <r>
    <s v=" 05.19"/>
    <n v="3"/>
    <x v="30"/>
    <n v="1824"/>
    <m/>
    <s v="EF"/>
    <x v="1"/>
  </r>
  <r>
    <s v=" 03.31"/>
    <n v="1"/>
    <x v="30"/>
    <n v="38688"/>
    <m/>
    <s v="EK"/>
    <x v="1"/>
  </r>
  <r>
    <s v=" 05.19"/>
    <n v="3"/>
    <x v="30"/>
    <n v="18048"/>
    <m/>
    <s v="EK"/>
    <x v="1"/>
  </r>
  <r>
    <s v=" 01.16"/>
    <n v="39612"/>
    <x v="30"/>
    <n v="2999"/>
    <n v="23182"/>
    <s v="EK"/>
    <x v="1"/>
  </r>
  <r>
    <s v=" 01.26"/>
    <n v="39626"/>
    <x v="30"/>
    <n v="7635"/>
    <n v="30817"/>
    <s v="EK"/>
    <x v="1"/>
  </r>
  <r>
    <s v=" 02.03"/>
    <n v="39621"/>
    <x v="30"/>
    <n v="9222"/>
    <n v="33274"/>
    <s v="EK"/>
    <x v="1"/>
  </r>
  <r>
    <s v=" 03.31"/>
    <n v="1"/>
    <x v="30"/>
    <n v="768"/>
    <m/>
    <s v="EA"/>
    <x v="1"/>
  </r>
  <r>
    <s v=" 05.19"/>
    <n v="3"/>
    <x v="30"/>
    <n v="768"/>
    <m/>
    <s v="EA"/>
    <x v="1"/>
  </r>
  <r>
    <s v=" 03.31"/>
    <n v="1"/>
    <x v="31"/>
    <n v="-20598"/>
    <m/>
    <s v="G13"/>
    <x v="0"/>
  </r>
  <r>
    <s v=" 02.03"/>
    <n v="414330150"/>
    <x v="31"/>
    <n v="-19553"/>
    <m/>
    <s v="G13"/>
    <x v="0"/>
  </r>
  <r>
    <s v=" 02.25"/>
    <n v="8252471"/>
    <x v="31"/>
    <n v="-20595"/>
    <m/>
    <s v="G13"/>
    <x v="0"/>
  </r>
  <r>
    <s v=" 04.27"/>
    <n v="2"/>
    <x v="31"/>
    <n v="-20045"/>
    <n v="55883"/>
    <s v="G13"/>
    <x v="0"/>
  </r>
  <r>
    <s v=" 03.03"/>
    <n v="39618"/>
    <x v="32"/>
    <n v="1728"/>
    <m/>
    <s v="EF"/>
    <x v="1"/>
  </r>
  <r>
    <s v=" 03.23"/>
    <n v="39627"/>
    <x v="32"/>
    <n v="1728"/>
    <m/>
    <s v="EF"/>
    <x v="1"/>
  </r>
  <r>
    <s v=" 03.31"/>
    <n v="1"/>
    <x v="32"/>
    <n v="1728"/>
    <m/>
    <s v="EF"/>
    <x v="1"/>
  </r>
  <r>
    <s v=" 04.19"/>
    <n v="2"/>
    <x v="32"/>
    <n v="1728"/>
    <m/>
    <s v="EF"/>
    <x v="1"/>
  </r>
  <r>
    <s v=" 01.13"/>
    <n v="39610"/>
    <x v="32"/>
    <n v="3977"/>
    <n v="17650"/>
    <s v="EK"/>
    <x v="1"/>
  </r>
  <r>
    <s v=" 03.03"/>
    <n v="39618"/>
    <x v="32"/>
    <n v="10341"/>
    <m/>
    <s v="EK"/>
    <x v="1"/>
  </r>
  <r>
    <s v=" 03.23"/>
    <n v="39627"/>
    <x v="32"/>
    <n v="8253"/>
    <m/>
    <s v="EK"/>
    <x v="1"/>
  </r>
  <r>
    <s v=" 03.31"/>
    <n v="1"/>
    <x v="32"/>
    <n v="52224"/>
    <m/>
    <s v="EK"/>
    <x v="1"/>
  </r>
  <r>
    <s v=" 04.19"/>
    <n v="2"/>
    <x v="32"/>
    <n v="27696"/>
    <m/>
    <s v="EK"/>
    <x v="1"/>
  </r>
  <r>
    <s v=" 03.03"/>
    <n v="39618"/>
    <x v="32"/>
    <n v="576"/>
    <n v="18892"/>
    <s v="EA"/>
    <x v="1"/>
  </r>
  <r>
    <s v=" 03.23"/>
    <n v="39627"/>
    <x v="32"/>
    <n v="576"/>
    <n v="-128"/>
    <s v="EA"/>
    <x v="1"/>
  </r>
  <r>
    <s v=" 03.31"/>
    <n v="1"/>
    <x v="32"/>
    <n v="576"/>
    <m/>
    <s v="EA"/>
    <x v="1"/>
  </r>
  <r>
    <s v=" 04.19"/>
    <n v="2"/>
    <x v="32"/>
    <n v="576"/>
    <n v="135928"/>
    <s v="EA"/>
    <x v="1"/>
  </r>
  <r>
    <s v=" 04.04"/>
    <n v="2"/>
    <x v="33"/>
    <n v="-20000"/>
    <m/>
    <s v="G25"/>
    <x v="0"/>
  </r>
  <r>
    <s v=" 01.30"/>
    <s v="N"/>
    <x v="33"/>
    <n v="-20000"/>
    <m/>
    <s v="G25"/>
    <x v="0"/>
  </r>
  <r>
    <s v=" 02.28"/>
    <s v="N"/>
    <x v="33"/>
    <n v="-20000"/>
    <m/>
    <s v="G25"/>
    <x v="0"/>
  </r>
  <r>
    <s v=" 04.27"/>
    <n v="7270288"/>
    <x v="33"/>
    <n v="-20000"/>
    <m/>
    <s v="G25"/>
    <x v="0"/>
  </r>
  <r>
    <s v=" 02.22"/>
    <s v="783/193"/>
    <x v="34"/>
    <n v="-3169"/>
    <n v="11047"/>
    <s v="G522 "/>
    <x v="0"/>
  </r>
  <r>
    <s v=" 04.27"/>
    <n v="7270284"/>
    <x v="34"/>
    <n v="-895"/>
    <n v="9826"/>
    <s v="G522 "/>
    <x v="0"/>
  </r>
  <r>
    <s v=" 04.27"/>
    <n v="7270286"/>
    <x v="34"/>
    <n v="-2901"/>
    <n v="-1770"/>
    <s v="G522 "/>
    <x v="0"/>
  </r>
  <r>
    <s v=" 03.03"/>
    <n v="40803138"/>
    <x v="35"/>
    <n v="-9118"/>
    <n v="166"/>
    <s v="G11"/>
    <x v="0"/>
  </r>
  <r>
    <s v=" 03.31"/>
    <n v="1"/>
    <x v="35"/>
    <n v="-11034"/>
    <m/>
    <s v="G11"/>
    <x v="0"/>
  </r>
  <r>
    <d v="2011-06-03T00:00:00"/>
    <n v="4"/>
    <x v="28"/>
    <n v="19968"/>
    <m/>
    <s v="EK"/>
    <x v="1"/>
  </r>
  <r>
    <d v="2011-06-03T00:00:00"/>
    <n v="4"/>
    <x v="28"/>
    <n v="1824"/>
    <m/>
    <s v="EF"/>
    <x v="1"/>
  </r>
  <r>
    <d v="2011-06-03T00:00:00"/>
    <n v="4"/>
    <x v="28"/>
    <n v="480"/>
    <m/>
    <s v="EA"/>
    <x v="1"/>
  </r>
  <r>
    <d v="2011-06-03T00:00:00"/>
    <n v="4"/>
    <x v="35"/>
    <n v="-2159"/>
    <m/>
    <s v="G11"/>
    <x v="0"/>
  </r>
  <r>
    <d v="2011-06-03T00:00:00"/>
    <n v="4"/>
    <x v="7"/>
    <n v="-2436"/>
    <m/>
    <s v="G111"/>
    <x v="0"/>
  </r>
  <r>
    <d v="2011-06-03T00:00:00"/>
    <n v="4"/>
    <x v="36"/>
    <n v="-22500"/>
    <m/>
    <s v="F3"/>
    <x v="0"/>
  </r>
  <r>
    <d v="2011-06-03T00:00:00"/>
    <n v="4"/>
    <x v="31"/>
    <n v="-20595"/>
    <m/>
    <s v="G13"/>
    <x v="0"/>
  </r>
  <r>
    <d v="2011-06-03T00:00:00"/>
    <n v="4"/>
    <x v="28"/>
    <n v="550"/>
    <m/>
    <s v="EK"/>
    <x v="1"/>
  </r>
  <r>
    <d v="2011-06-03T00:00:00"/>
    <n v="4"/>
    <x v="10"/>
    <n v="27456"/>
    <n v="18572"/>
    <s v="EK"/>
    <x v="1"/>
  </r>
  <r>
    <d v="2011-06-09T00:00:00"/>
    <n v="4"/>
    <x v="0"/>
    <n v="-15321"/>
    <n v="3251"/>
    <s v="G12"/>
    <x v="0"/>
  </r>
  <r>
    <d v="2011-06-15T00:00:00"/>
    <n v="4"/>
    <x v="19"/>
    <n v="22752"/>
    <m/>
    <s v="EK"/>
    <x v="1"/>
  </r>
  <r>
    <d v="2011-06-15T00:00:00"/>
    <n v="4"/>
    <x v="9"/>
    <n v="22272"/>
    <m/>
    <s v="EK"/>
    <x v="1"/>
  </r>
  <r>
    <d v="2011-06-15T00:00:00"/>
    <n v="4"/>
    <x v="30"/>
    <n v="20600"/>
    <m/>
    <s v="EK"/>
    <x v="1"/>
  </r>
  <r>
    <d v="2011-06-15T00:00:00"/>
    <n v="4"/>
    <x v="3"/>
    <n v="-536"/>
    <n v="68339"/>
    <s v="G28"/>
    <x v="0"/>
  </r>
  <r>
    <d v="2011-06-27T00:00:00"/>
    <n v="4"/>
    <x v="33"/>
    <n v="-20000"/>
    <m/>
    <s v="G25"/>
    <x v="0"/>
  </r>
  <r>
    <d v="2011-06-27T00:00:00"/>
    <n v="4"/>
    <x v="26"/>
    <n v="-4500"/>
    <m/>
    <s v="G253"/>
    <x v="0"/>
  </r>
  <r>
    <d v="2011-06-27T00:00:00"/>
    <n v="4"/>
    <x v="23"/>
    <n v="27360"/>
    <m/>
    <s v="EK"/>
    <x v="1"/>
  </r>
  <r>
    <d v="2011-06-27T00:00:00"/>
    <n v="4"/>
    <x v="37"/>
    <n v="125000"/>
    <n v="196199"/>
    <s v="CPB"/>
    <x v="1"/>
  </r>
  <r>
    <d v="2011-06-27T00:00:00"/>
    <n v="30852545"/>
    <x v="31"/>
    <n v="-20595"/>
    <m/>
    <s v="G13"/>
    <x v="0"/>
  </r>
  <r>
    <d v="2011-06-27T00:00:00"/>
    <n v="30852545"/>
    <x v="28"/>
    <n v="550"/>
    <n v="176154"/>
    <s v="EK"/>
    <x v="1"/>
  </r>
  <r>
    <d v="2011-06-27T00:00:00"/>
    <n v="21023455"/>
    <x v="0"/>
    <n v="-10229"/>
    <n v="165925"/>
    <s v="G12"/>
    <x v="0"/>
  </r>
  <r>
    <d v="2011-06-30T00:00:00"/>
    <n v="4"/>
    <x v="3"/>
    <n v="-4733"/>
    <m/>
    <s v="G28"/>
    <x v="0"/>
  </r>
  <r>
    <d v="2011-06-30T00:00:00"/>
    <n v="4"/>
    <x v="3"/>
    <n v="-1274"/>
    <m/>
    <s v="G28"/>
    <x v="0"/>
  </r>
  <r>
    <d v="2011-06-30T00:00:00"/>
    <n v="4"/>
    <x v="2"/>
    <n v="3"/>
    <n v="159921"/>
    <s v="E3"/>
    <x v="1"/>
  </r>
  <r>
    <d v="2011-06-04T00:00:00"/>
    <m/>
    <x v="38"/>
    <n v="-3317"/>
    <n v="129022"/>
    <s v="F1"/>
    <x v="0"/>
  </r>
  <r>
    <d v="2011-06-17T00:00:00"/>
    <m/>
    <x v="38"/>
    <n v="-1160"/>
    <n v="127862"/>
    <s v="F1"/>
    <x v="0"/>
  </r>
  <r>
    <d v="2011-06-27T00:00:00"/>
    <m/>
    <x v="39"/>
    <n v="-125000"/>
    <n v="2862"/>
    <s v="CPB"/>
    <x v="0"/>
  </r>
  <r>
    <d v="2011-07-31T00:00:00"/>
    <m/>
    <x v="40"/>
    <n v="83727"/>
    <n v="243648"/>
    <m/>
    <x v="1"/>
  </r>
  <r>
    <d v="2011-08-02T00:00:00"/>
    <n v="6405832"/>
    <x v="27"/>
    <n v="-16250"/>
    <n v="227398"/>
    <s v="G27"/>
    <x v="0"/>
  </r>
  <r>
    <d v="2011-08-02T00:00:00"/>
    <s v="006"/>
    <x v="33"/>
    <n v="-20000"/>
    <m/>
    <s v="G25"/>
    <x v="0"/>
  </r>
  <r>
    <d v="2011-08-02T00:00:00"/>
    <s v="006"/>
    <x v="26"/>
    <n v="-4500"/>
    <n v="202898"/>
    <s v="G253"/>
    <x v="0"/>
  </r>
  <r>
    <d v="2011-08-04T00:00:00"/>
    <s v="006"/>
    <x v="28"/>
    <n v="21722"/>
    <n v="224620"/>
    <s v="EK"/>
    <x v="1"/>
  </r>
  <r>
    <d v="2011-08-09T00:00:00"/>
    <s v="006"/>
    <x v="10"/>
    <n v="27456"/>
    <m/>
    <s v="EK"/>
    <x v="1"/>
  </r>
  <r>
    <d v="2011-08-09T00:00:00"/>
    <s v="006"/>
    <x v="19"/>
    <n v="113760"/>
    <n v="365836"/>
    <s v="EK"/>
    <x v="1"/>
  </r>
  <r>
    <d v="2011-08-10T00:00:00"/>
    <s v="006"/>
    <x v="30"/>
    <n v="20600"/>
    <n v="386436"/>
    <s v="EK"/>
    <x v="1"/>
  </r>
  <r>
    <d v="2011-08-12T00:00:00"/>
    <s v="006"/>
    <x v="23"/>
    <n v="27360"/>
    <m/>
    <s v="EK"/>
    <x v="1"/>
  </r>
  <r>
    <d v="2011-08-12T00:00:00"/>
    <s v="006"/>
    <x v="3"/>
    <n v="-800"/>
    <n v="412996"/>
    <s v="G28"/>
    <x v="0"/>
  </r>
  <r>
    <d v="2011-08-16T00:00:00"/>
    <s v="800290005285"/>
    <x v="0"/>
    <n v="-9726"/>
    <n v="403270"/>
    <s v="G12"/>
    <x v="0"/>
  </r>
  <r>
    <d v="2011-08-18T00:00:00"/>
    <s v="006"/>
    <x v="9"/>
    <n v="22727"/>
    <n v="425542"/>
    <s v="EK"/>
    <x v="1"/>
  </r>
  <r>
    <d v="2011-08-18T00:00:00"/>
    <s v="FKF/31240393"/>
    <x v="31"/>
    <n v="-20614"/>
    <m/>
    <s v="G13"/>
    <x v="0"/>
  </r>
  <r>
    <d v="2011-08-18T00:00:00"/>
    <s v="FKF/31240393"/>
    <x v="28"/>
    <n v="550"/>
    <n v="405478"/>
    <s v="EK"/>
    <x v="1"/>
  </r>
  <r>
    <d v="2011-08-29T00:00:00"/>
    <s v="800290005285"/>
    <x v="0"/>
    <n v="-9768"/>
    <n v="395710"/>
    <s v="G12"/>
    <x v="0"/>
  </r>
  <r>
    <d v="2011-08-30T00:00:00"/>
    <s v="006"/>
    <x v="1"/>
    <n v="-10000"/>
    <n v="385710"/>
    <s v="CBP"/>
    <x v="0"/>
  </r>
  <r>
    <d v="2011-08-31T00:00:00"/>
    <s v="006"/>
    <x v="3"/>
    <n v="-3180"/>
    <m/>
    <s v="G28"/>
    <x v="0"/>
  </r>
  <r>
    <d v="2011-08-31T00:00:00"/>
    <s v="006"/>
    <x v="2"/>
    <n v="26"/>
    <m/>
    <s v="E3"/>
    <x v="1"/>
  </r>
  <r>
    <d v="2011-08-31T00:00:00"/>
    <s v="006"/>
    <x v="3"/>
    <n v="-99"/>
    <m/>
    <s v="G28"/>
    <x v="0"/>
  </r>
  <r>
    <d v="2011-08-31T00:00:00"/>
    <s v="006"/>
    <x v="23"/>
    <n v="27360"/>
    <n v="409817"/>
    <s v="EK"/>
    <x v="1"/>
  </r>
  <r>
    <d v="2011-07-31T00:00:00"/>
    <m/>
    <x v="40"/>
    <n v="-360"/>
    <n v="2502"/>
    <m/>
    <x v="0"/>
  </r>
  <r>
    <d v="2011-08-16T00:00:00"/>
    <n v="339562"/>
    <x v="38"/>
    <n v="-5373"/>
    <n v="-2871"/>
    <s v="F1"/>
    <x v="0"/>
  </r>
  <r>
    <d v="2011-08-30T00:00:00"/>
    <s v="006"/>
    <x v="1"/>
    <n v="10000"/>
    <n v="7129"/>
    <s v="CBP"/>
    <x v="1"/>
  </r>
  <r>
    <d v="2011-09-01T00:00:00"/>
    <m/>
    <x v="27"/>
    <n v="-25000"/>
    <n v="384817"/>
    <m/>
    <x v="0"/>
  </r>
  <r>
    <d v="2011-09-02T00:00:00"/>
    <m/>
    <x v="41"/>
    <n v="-120000"/>
    <n v="264817"/>
    <m/>
    <x v="0"/>
  </r>
  <r>
    <d v="2011-09-06T00:00:00"/>
    <m/>
    <x v="33"/>
    <n v="-20000"/>
    <n v="244817"/>
    <m/>
    <x v="0"/>
  </r>
  <r>
    <d v="2011-09-06T00:00:00"/>
    <m/>
    <x v="26"/>
    <n v="-4500"/>
    <n v="240317"/>
    <m/>
    <x v="0"/>
  </r>
  <r>
    <d v="2011-09-07T00:00:00"/>
    <m/>
    <x v="28"/>
    <n v="22272"/>
    <n v="262589"/>
    <m/>
    <x v="1"/>
  </r>
  <r>
    <d v="2011-09-07T00:00:00"/>
    <m/>
    <x v="30"/>
    <n v="20600"/>
    <n v="283189"/>
    <m/>
    <x v="1"/>
  </r>
  <r>
    <d v="2011-09-08T00:00:00"/>
    <m/>
    <x v="42"/>
    <n v="-50000"/>
    <n v="233189"/>
    <m/>
    <x v="0"/>
  </r>
  <r>
    <d v="2011-09-09T00:00:00"/>
    <m/>
    <x v="10"/>
    <n v="27456"/>
    <n v="260645"/>
    <m/>
    <x v="1"/>
  </r>
  <r>
    <d v="2011-09-14T00:00:00"/>
    <m/>
    <x v="3"/>
    <n v="-1052"/>
    <n v="259593"/>
    <m/>
    <x v="0"/>
  </r>
  <r>
    <d v="2011-09-22T00:00:00"/>
    <m/>
    <x v="9"/>
    <n v="22272"/>
    <n v="281865"/>
    <m/>
    <x v="1"/>
  </r>
  <r>
    <d v="2011-09-26T00:00:00"/>
    <m/>
    <x v="35"/>
    <n v="-1401"/>
    <n v="280464"/>
    <m/>
    <x v="0"/>
  </r>
  <r>
    <d v="2011-09-26T00:00:00"/>
    <m/>
    <x v="31"/>
    <n v="-20595"/>
    <n v="259869"/>
    <m/>
    <x v="0"/>
  </r>
  <r>
    <d v="2011-09-27T00:00:00"/>
    <m/>
    <x v="28"/>
    <n v="550"/>
    <n v="260419"/>
    <m/>
    <x v="1"/>
  </r>
  <r>
    <d v="2011-09-27T00:00:00"/>
    <m/>
    <x v="43"/>
    <n v="-10000"/>
    <n v="250419"/>
    <m/>
    <x v="0"/>
  </r>
  <r>
    <d v="2011-09-30T00:00:00"/>
    <m/>
    <x v="3"/>
    <n v="-4117"/>
    <n v="246302"/>
    <m/>
    <x v="0"/>
  </r>
  <r>
    <d v="2011-09-30T00:00:00"/>
    <m/>
    <x v="2"/>
    <n v="18"/>
    <n v="246320"/>
    <m/>
    <x v="1"/>
  </r>
  <r>
    <d v="2011-09-30T00:00:00"/>
    <m/>
    <x v="3"/>
    <n v="-99"/>
    <n v="246221"/>
    <m/>
    <x v="0"/>
  </r>
  <r>
    <d v="2011-10-03T00:00:00"/>
    <m/>
    <x v="27"/>
    <n v="-25000"/>
    <n v="221221"/>
    <m/>
    <x v="0"/>
  </r>
  <r>
    <d v="2011-10-03T00:00:00"/>
    <m/>
    <x v="0"/>
    <n v="-9768"/>
    <n v="211453"/>
    <m/>
    <x v="0"/>
  </r>
  <r>
    <d v="2011-10-06T00:00:00"/>
    <m/>
    <x v="30"/>
    <n v="20600"/>
    <n v="232053"/>
    <m/>
    <x v="1"/>
  </r>
  <r>
    <d v="2011-10-07T00:00:00"/>
    <m/>
    <x v="23"/>
    <n v="27360"/>
    <n v="259413"/>
    <m/>
    <x v="1"/>
  </r>
  <r>
    <d v="2011-10-10T00:00:00"/>
    <m/>
    <x v="10"/>
    <n v="27456"/>
    <m/>
    <m/>
    <x v="1"/>
  </r>
  <r>
    <d v="2011-10-10T00:00:00"/>
    <m/>
    <x v="9"/>
    <n v="22272"/>
    <n v="309141"/>
    <m/>
    <x v="1"/>
  </r>
  <r>
    <d v="2011-10-13T00:00:00"/>
    <m/>
    <x v="1"/>
    <n v="-30000"/>
    <n v="279141"/>
    <m/>
    <x v="0"/>
  </r>
  <r>
    <d v="2011-10-14T00:00:00"/>
    <m/>
    <x v="32"/>
    <n v="50000"/>
    <m/>
    <m/>
    <x v="1"/>
  </r>
  <r>
    <d v="2011-10-14T00:00:00"/>
    <m/>
    <x v="3"/>
    <n v="-172"/>
    <n v="328969"/>
    <m/>
    <x v="0"/>
  </r>
  <r>
    <d v="2011-10-19T00:00:00"/>
    <m/>
    <x v="44"/>
    <n v="-42500"/>
    <n v="286469"/>
    <m/>
    <x v="0"/>
  </r>
  <r>
    <d v="2011-10-20T00:00:00"/>
    <m/>
    <x v="33"/>
    <n v="-20000"/>
    <m/>
    <m/>
    <x v="0"/>
  </r>
  <r>
    <d v="2011-10-20T00:00:00"/>
    <m/>
    <x v="26"/>
    <n v="-4500"/>
    <m/>
    <m/>
    <x v="0"/>
  </r>
  <r>
    <d v="2011-10-20T00:00:00"/>
    <m/>
    <x v="41"/>
    <n v="-180000"/>
    <n v="81969"/>
    <m/>
    <x v="0"/>
  </r>
  <r>
    <d v="2011-10-24T00:00:00"/>
    <m/>
    <x v="31"/>
    <n v="-20595"/>
    <m/>
    <m/>
    <x v="0"/>
  </r>
  <r>
    <d v="2011-10-24T00:00:00"/>
    <m/>
    <x v="28"/>
    <n v="550"/>
    <n v="61924"/>
    <m/>
    <x v="1"/>
  </r>
  <r>
    <d v="2011-10-24T00:00:00"/>
    <m/>
    <x v="3"/>
    <n v="-4913"/>
    <n v="57011"/>
    <m/>
    <x v="0"/>
  </r>
  <r>
    <d v="2011-10-28T00:00:00"/>
    <m/>
    <x v="2"/>
    <n v="15"/>
    <m/>
    <m/>
    <x v="1"/>
  </r>
  <r>
    <d v="2011-10-28T00:00:00"/>
    <m/>
    <x v="3"/>
    <n v="-99"/>
    <n v="56927"/>
    <m/>
    <x v="0"/>
  </r>
  <r>
    <d v="2011-11-02T00:00:00"/>
    <m/>
    <x v="27"/>
    <n v="-25000"/>
    <n v="31927"/>
    <m/>
    <x v="0"/>
  </r>
  <r>
    <d v="2011-11-02T00:00:00"/>
    <m/>
    <x v="0"/>
    <n v="-9776"/>
    <n v="22151"/>
    <m/>
    <x v="0"/>
  </r>
  <r>
    <d v="2011-11-09T00:00:00"/>
    <m/>
    <x v="10"/>
    <n v="27456"/>
    <m/>
    <m/>
    <x v="1"/>
  </r>
  <r>
    <d v="2011-11-09T00:00:00"/>
    <m/>
    <x v="30"/>
    <n v="20600"/>
    <n v="70207"/>
    <m/>
    <x v="1"/>
  </r>
  <r>
    <d v="2011-11-14T00:00:00"/>
    <m/>
    <x v="3"/>
    <n v="-462"/>
    <m/>
    <m/>
    <x v="0"/>
  </r>
  <r>
    <d v="2011-11-14T00:00:00"/>
    <m/>
    <x v="1"/>
    <n v="-69000"/>
    <n v="745"/>
    <m/>
    <x v="0"/>
  </r>
  <r>
    <d v="2011-11-17T00:00:00"/>
    <m/>
    <x v="9"/>
    <n v="22272"/>
    <n v="23017"/>
    <m/>
    <x v="1"/>
  </r>
  <r>
    <d v="2011-11-24T00:00:00"/>
    <m/>
    <x v="45"/>
    <n v="-11789"/>
    <n v="11228"/>
    <m/>
    <x v="0"/>
  </r>
  <r>
    <d v="2011-11-30T00:00:00"/>
    <m/>
    <x v="3"/>
    <n v="-2321"/>
    <m/>
    <m/>
    <x v="0"/>
  </r>
  <r>
    <d v="2011-11-30T00:00:00"/>
    <m/>
    <x v="2"/>
    <n v="2"/>
    <n v="8909"/>
    <m/>
    <x v="1"/>
  </r>
  <r>
    <d v="2011-07-31T00:00:00"/>
    <m/>
    <x v="40"/>
    <n v="-6407"/>
    <n v="2502"/>
    <m/>
    <x v="0"/>
  </r>
  <r>
    <d v="2011-08-16T00:00:00"/>
    <m/>
    <x v="38"/>
    <n v="-5373"/>
    <n v="-2871"/>
    <m/>
    <x v="0"/>
  </r>
  <r>
    <d v="2011-08-30T00:00:00"/>
    <m/>
    <x v="1"/>
    <n v="10000"/>
    <n v="7129"/>
    <m/>
    <x v="1"/>
  </r>
  <r>
    <d v="2011-09-01T00:00:00"/>
    <m/>
    <x v="46"/>
    <n v="-100000"/>
    <n v="-92871"/>
    <m/>
    <x v="0"/>
  </r>
  <r>
    <d v="2011-10-13T00:00:00"/>
    <m/>
    <x v="1"/>
    <n v="30000"/>
    <n v="-62871"/>
    <m/>
    <x v="1"/>
  </r>
  <r>
    <d v="2011-10-22T00:00:00"/>
    <m/>
    <x v="38"/>
    <n v="-3813"/>
    <n v="-66684"/>
    <m/>
    <x v="0"/>
  </r>
  <r>
    <d v="2011-10-28T00:00:00"/>
    <m/>
    <x v="14"/>
    <n v="-70"/>
    <n v="-66754"/>
    <m/>
    <x v="0"/>
  </r>
  <r>
    <d v="2011-11-14T00:00:00"/>
    <m/>
    <x v="1"/>
    <n v="69000"/>
    <n v="2246"/>
    <m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4">
  <r>
    <d v="2012-01-01T00:00:00"/>
    <s v="Nyitás"/>
    <x v="0"/>
    <n v="121959"/>
    <n v="121959"/>
    <m/>
    <x v="0"/>
  </r>
  <r>
    <d v="2012-01-02T00:00:00"/>
    <s v="001"/>
    <x v="1"/>
    <n v="-25400"/>
    <m/>
    <m/>
    <x v="1"/>
  </r>
  <r>
    <d v="2012-01-02T00:00:00"/>
    <s v="001"/>
    <x v="2"/>
    <n v="-50000"/>
    <m/>
    <m/>
    <x v="1"/>
  </r>
  <r>
    <d v="2012-01-02T00:00:00"/>
    <s v="001"/>
    <x v="3"/>
    <n v="-9768"/>
    <n v="36791"/>
    <m/>
    <x v="1"/>
  </r>
  <r>
    <d v="2012-01-09T00:00:00"/>
    <s v="001"/>
    <x v="4"/>
    <n v="27456"/>
    <m/>
    <m/>
    <x v="0"/>
  </r>
  <r>
    <d v="2012-01-09T00:00:00"/>
    <s v="001"/>
    <x v="5"/>
    <n v="-20000"/>
    <n v="44247"/>
    <m/>
    <x v="1"/>
  </r>
  <r>
    <d v="2012-01-10T00:00:00"/>
    <s v="001"/>
    <x v="6"/>
    <n v="20600"/>
    <n v="64847"/>
    <m/>
    <x v="0"/>
  </r>
  <r>
    <d v="2012-01-11T00:00:00"/>
    <s v="001"/>
    <x v="7"/>
    <n v="54563"/>
    <m/>
    <m/>
    <x v="0"/>
  </r>
  <r>
    <d v="2012-01-11T00:00:00"/>
    <s v="001"/>
    <x v="7"/>
    <n v="113760"/>
    <n v="233170"/>
    <m/>
    <x v="0"/>
  </r>
  <r>
    <d v="2012-01-13T00:00:00"/>
    <s v="001"/>
    <x v="8"/>
    <n v="-793"/>
    <n v="232377"/>
    <m/>
    <x v="1"/>
  </r>
  <r>
    <d v="2012-01-17T00:00:00"/>
    <s v="001"/>
    <x v="9"/>
    <n v="86425"/>
    <n v="318802"/>
    <m/>
    <x v="0"/>
  </r>
  <r>
    <d v="2012-01-18T00:00:00"/>
    <s v="001"/>
    <x v="10"/>
    <n v="22272"/>
    <n v="341074"/>
    <m/>
    <x v="0"/>
  </r>
  <r>
    <d v="2012-01-24T00:00:00"/>
    <s v="001"/>
    <x v="11"/>
    <n v="-20595"/>
    <m/>
    <m/>
    <x v="1"/>
  </r>
  <r>
    <d v="2012-01-24T00:00:00"/>
    <s v="001"/>
    <x v="12"/>
    <n v="550"/>
    <m/>
    <m/>
    <x v="0"/>
  </r>
  <r>
    <d v="2012-01-24T00:00:00"/>
    <s v="001"/>
    <x v="13"/>
    <n v="-17561"/>
    <m/>
    <m/>
    <x v="1"/>
  </r>
  <r>
    <d v="2012-01-24T00:00:00"/>
    <s v="001"/>
    <x v="14"/>
    <n v="-29276"/>
    <m/>
    <m/>
    <x v="1"/>
  </r>
  <r>
    <d v="2012-01-24T00:00:00"/>
    <s v="001"/>
    <x v="15"/>
    <n v="-20320"/>
    <n v="253872"/>
    <m/>
    <x v="1"/>
  </r>
  <r>
    <d v="2012-01-31T00:00:00"/>
    <s v="001"/>
    <x v="8"/>
    <n v="-3500"/>
    <m/>
    <m/>
    <x v="1"/>
  </r>
  <r>
    <d v="2012-01-31T00:00:00"/>
    <s v="001"/>
    <x v="16"/>
    <n v="17"/>
    <m/>
    <m/>
    <x v="0"/>
  </r>
  <r>
    <d v="2012-01-31T00:00:00"/>
    <s v="001"/>
    <x v="17"/>
    <n v="-3"/>
    <m/>
    <m/>
    <x v="1"/>
  </r>
  <r>
    <d v="2012-01-31T00:00:00"/>
    <s v="001"/>
    <x v="3"/>
    <n v="-9895"/>
    <n v="240491"/>
    <m/>
    <x v="1"/>
  </r>
  <r>
    <d v="2012-02-01T00:00:00"/>
    <s v="002"/>
    <x v="1"/>
    <n v="-25400"/>
    <m/>
    <m/>
    <x v="1"/>
  </r>
  <r>
    <d v="2012-02-01T00:00:00"/>
    <s v="002"/>
    <x v="18"/>
    <n v="-36000"/>
    <n v="179091"/>
    <m/>
    <x v="1"/>
  </r>
  <r>
    <d v="2012-02-06T00:00:00"/>
    <s v="002"/>
    <x v="4"/>
    <n v="13200"/>
    <m/>
    <m/>
    <x v="0"/>
  </r>
  <r>
    <d v="2012-02-06T00:00:00"/>
    <s v="002"/>
    <x v="4"/>
    <n v="27456"/>
    <n v="219747"/>
    <m/>
    <x v="0"/>
  </r>
  <r>
    <d v="2012-02-13T00:00:00"/>
    <s v="002"/>
    <x v="10"/>
    <n v="35534"/>
    <m/>
    <m/>
    <x v="0"/>
  </r>
  <r>
    <d v="2012-02-13T00:00:00"/>
    <s v="002"/>
    <x v="6"/>
    <n v="33800"/>
    <n v="289081"/>
    <m/>
    <x v="0"/>
  </r>
  <r>
    <d v="2012-02-14T00:00:00"/>
    <s v="002"/>
    <x v="19"/>
    <n v="171835"/>
    <m/>
    <m/>
    <x v="0"/>
  </r>
  <r>
    <d v="2012-02-14T00:00:00"/>
    <s v="002"/>
    <x v="8"/>
    <n v="-1220"/>
    <n v="459696"/>
    <m/>
    <x v="1"/>
  </r>
  <r>
    <d v="2012-02-15T00:00:00"/>
    <s v="002"/>
    <x v="20"/>
    <n v="-110000"/>
    <n v="349696"/>
    <m/>
    <x v="1"/>
  </r>
  <r>
    <d v="2012-02-21T00:00:00"/>
    <s v="002"/>
    <x v="21"/>
    <n v="15470"/>
    <n v="365166"/>
    <m/>
    <x v="0"/>
  </r>
  <r>
    <d v="2012-02-27T00:00:00"/>
    <m/>
    <x v="11"/>
    <n v="-20955"/>
    <m/>
    <m/>
    <x v="1"/>
  </r>
  <r>
    <d v="2012-02-27T00:00:00"/>
    <m/>
    <x v="21"/>
    <n v="550"/>
    <n v="344761"/>
    <m/>
    <x v="0"/>
  </r>
  <r>
    <d v="2012-02-29T00:00:00"/>
    <s v="002"/>
    <x v="8"/>
    <n v="-2614"/>
    <m/>
    <m/>
    <x v="1"/>
  </r>
  <r>
    <d v="2012-02-29T00:00:00"/>
    <s v="002"/>
    <x v="16"/>
    <n v="19"/>
    <m/>
    <m/>
    <x v="0"/>
  </r>
  <r>
    <d v="2012-02-29T00:00:00"/>
    <s v="002"/>
    <x v="8"/>
    <n v="-99"/>
    <n v="342067"/>
    <m/>
    <x v="1"/>
  </r>
  <r>
    <d v="2012-01-01T00:00:00"/>
    <s v="Nyitás"/>
    <x v="22"/>
    <n v="13691"/>
    <n v="13691"/>
    <m/>
    <x v="0"/>
  </r>
  <r>
    <d v="2012-01-23T00:00:00"/>
    <s v="868854"/>
    <x v="23"/>
    <n v="-5515"/>
    <n v="8176"/>
    <m/>
    <x v="1"/>
  </r>
  <r>
    <d v="2012-01-29T00:00:00"/>
    <s v="1188/00009"/>
    <x v="24"/>
    <n v="-4060"/>
    <n v="4116"/>
    <m/>
    <x v="1"/>
  </r>
  <r>
    <d v="2012-02-08T00:00:00"/>
    <s v="00360788"/>
    <x v="24"/>
    <n v="-3025"/>
    <n v="1091"/>
    <m/>
    <x v="1"/>
  </r>
  <r>
    <d v="2012-02-13T00:00:00"/>
    <s v="KKA-0068/12"/>
    <x v="25"/>
    <n v="-165"/>
    <n v="926"/>
    <m/>
    <x v="1"/>
  </r>
  <r>
    <d v="2012-02-15T00:00:00"/>
    <s v="002"/>
    <x v="20"/>
    <n v="110000"/>
    <n v="110926"/>
    <m/>
    <x v="0"/>
  </r>
  <r>
    <d v="2012-02-21T00:00:00"/>
    <s v="2012BP163454"/>
    <x v="26"/>
    <n v="-99000"/>
    <n v="11926"/>
    <m/>
    <x v="1"/>
  </r>
  <r>
    <m/>
    <m/>
    <x v="27"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18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B56" firstHeaderRow="2" firstDataRow="2" firstDataCol="1"/>
  <pivotFields count="7">
    <pivotField showAll="0"/>
    <pivotField showAll="0"/>
    <pivotField axis="axisRow" showAll="0" sortType="ascending" defaultSubtotal="0">
      <items count="47">
        <item x="0"/>
        <item x="1"/>
        <item x="2"/>
        <item x="3"/>
        <item x="4"/>
        <item x="5"/>
        <item x="45"/>
        <item x="6"/>
        <item x="7"/>
        <item x="8"/>
        <item x="9"/>
        <item x="10"/>
        <item x="11"/>
        <item x="44"/>
        <item x="12"/>
        <item x="13"/>
        <item x="14"/>
        <item x="15"/>
        <item x="16"/>
        <item x="17"/>
        <item x="40"/>
        <item x="18"/>
        <item x="19"/>
        <item x="20"/>
        <item x="21"/>
        <item x="22"/>
        <item x="23"/>
        <item x="24"/>
        <item x="25"/>
        <item x="26"/>
        <item x="27"/>
        <item x="28"/>
        <item x="41"/>
        <item x="37"/>
        <item x="39"/>
        <item x="29"/>
        <item x="30"/>
        <item x="31"/>
        <item x="32"/>
        <item n="Szeptemberi pénztári kifizetés (Biztosítás hiba korrekció)" x="46"/>
        <item x="33"/>
        <item x="38"/>
        <item x="34"/>
        <item x="36"/>
        <item x="42"/>
        <item x="43"/>
        <item x="35"/>
      </items>
    </pivotField>
    <pivotField dataField="1" showAll="0"/>
    <pivotField showAll="0"/>
    <pivotField showAll="0"/>
    <pivotField axis="axisRow" showAll="0" sortType="ascending" defaultSubtotal="0">
      <items count="2">
        <item x="1"/>
        <item x="0"/>
      </items>
    </pivotField>
  </pivotFields>
  <rowFields count="2">
    <field x="6"/>
    <field x="2"/>
  </rowFields>
  <rowItems count="52">
    <i>
      <x/>
    </i>
    <i r="1">
      <x v="1"/>
    </i>
    <i r="1">
      <x v="2"/>
    </i>
    <i r="1">
      <x v="7"/>
    </i>
    <i r="1">
      <x v="10"/>
    </i>
    <i r="1">
      <x v="11"/>
    </i>
    <i r="1">
      <x v="20"/>
    </i>
    <i r="1">
      <x v="22"/>
    </i>
    <i r="1">
      <x v="26"/>
    </i>
    <i r="1">
      <x v="27"/>
    </i>
    <i r="1">
      <x v="31"/>
    </i>
    <i r="1">
      <x v="33"/>
    </i>
    <i r="1">
      <x v="36"/>
    </i>
    <i r="1">
      <x v="38"/>
    </i>
    <i>
      <x v="1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3"/>
    </i>
    <i r="1">
      <x v="24"/>
    </i>
    <i r="1">
      <x v="25"/>
    </i>
    <i r="1">
      <x v="28"/>
    </i>
    <i r="1">
      <x v="29"/>
    </i>
    <i r="1">
      <x v="30"/>
    </i>
    <i r="1">
      <x v="32"/>
    </i>
    <i r="1">
      <x v="34"/>
    </i>
    <i r="1">
      <x v="35"/>
    </i>
    <i r="1">
      <x v="37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t="grand">
      <x/>
    </i>
  </rowItems>
  <colItems count="1">
    <i/>
  </colItems>
  <dataFields count="1">
    <dataField name="Pénzmozgás" fld="3" baseField="0" baseItem="0"/>
  </dataFields>
  <formats count="2">
    <format dxfId="1">
      <pivotArea dataOnly="0" labelOnly="1" fieldPosition="0">
        <references count="2">
          <reference field="2" count="1">
            <x v="39"/>
          </reference>
          <reference field="6" count="1" selected="0">
            <x v="1"/>
          </reference>
        </references>
      </pivotArea>
    </format>
    <format dxfId="0">
      <pivotArea dataOnly="0" labelOnly="1" fieldPosition="0">
        <references count="2">
          <reference field="2" count="1">
            <x v="7"/>
          </reference>
          <reference field="6" count="1" selected="0">
            <x v="0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8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B35" firstHeaderRow="2" firstDataRow="2" firstDataCol="1"/>
  <pivotFields count="7">
    <pivotField showAll="0"/>
    <pivotField showAll="0"/>
    <pivotField axis="axisRow" showAll="0" sortType="ascending" defaultSubtotal="0">
      <items count="28">
        <item x="13"/>
        <item x="3"/>
        <item x="20"/>
        <item x="16"/>
        <item x="8"/>
        <item x="26"/>
        <item x="14"/>
        <item x="10"/>
        <item x="4"/>
        <item x="25"/>
        <item x="17"/>
        <item x="7"/>
        <item x="15"/>
        <item x="19"/>
        <item x="23"/>
        <item x="1"/>
        <item x="21"/>
        <item x="0"/>
        <item x="22"/>
        <item x="6"/>
        <item x="12"/>
        <item x="11"/>
        <item x="9"/>
        <item x="18"/>
        <item x="24"/>
        <item x="5"/>
        <item x="2"/>
        <item x="27"/>
      </items>
    </pivotField>
    <pivotField dataField="1" showAll="0"/>
    <pivotField showAll="0"/>
    <pivotField showAll="0"/>
    <pivotField axis="axisRow" showAll="0" sortType="ascending" defaultSubtotal="0">
      <items count="3">
        <item x="0"/>
        <item x="1"/>
        <item h="1" x="2"/>
      </items>
    </pivotField>
  </pivotFields>
  <rowFields count="2">
    <field x="6"/>
    <field x="2"/>
  </rowFields>
  <rowItems count="31">
    <i>
      <x/>
    </i>
    <i r="1">
      <x v="2"/>
    </i>
    <i r="1">
      <x v="3"/>
    </i>
    <i r="1">
      <x v="7"/>
    </i>
    <i r="1">
      <x v="8"/>
    </i>
    <i r="1">
      <x v="11"/>
    </i>
    <i r="1">
      <x v="13"/>
    </i>
    <i r="1">
      <x v="16"/>
    </i>
    <i r="1">
      <x v="17"/>
    </i>
    <i r="1">
      <x v="18"/>
    </i>
    <i r="1">
      <x v="19"/>
    </i>
    <i r="1">
      <x v="20"/>
    </i>
    <i r="1">
      <x v="22"/>
    </i>
    <i>
      <x v="1"/>
    </i>
    <i r="1">
      <x/>
    </i>
    <i r="1">
      <x v="1"/>
    </i>
    <i r="1">
      <x v="2"/>
    </i>
    <i r="1">
      <x v="4"/>
    </i>
    <i r="1">
      <x v="5"/>
    </i>
    <i r="1">
      <x v="6"/>
    </i>
    <i r="1">
      <x v="9"/>
    </i>
    <i r="1">
      <x v="10"/>
    </i>
    <i r="1">
      <x v="12"/>
    </i>
    <i r="1">
      <x v="14"/>
    </i>
    <i r="1">
      <x v="15"/>
    </i>
    <i r="1">
      <x v="21"/>
    </i>
    <i r="1">
      <x v="23"/>
    </i>
    <i r="1">
      <x v="24"/>
    </i>
    <i r="1">
      <x v="25"/>
    </i>
    <i r="1">
      <x v="26"/>
    </i>
    <i t="grand">
      <x/>
    </i>
  </rowItems>
  <colItems count="1">
    <i/>
  </colItems>
  <dataFields count="1">
    <dataField name="Pénzmozgás" fld="3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167" workbookViewId="0">
      <selection activeCell="E172" sqref="E172:E207"/>
    </sheetView>
  </sheetViews>
  <sheetFormatPr baseColWidth="10" defaultRowHeight="15" x14ac:dyDescent="0"/>
  <cols>
    <col min="1" max="1" width="10.83203125" style="12"/>
    <col min="2" max="2" width="10.83203125" style="15"/>
    <col min="3" max="3" width="43.6640625" customWidth="1"/>
    <col min="4" max="4" width="14.6640625" customWidth="1"/>
  </cols>
  <sheetData>
    <row r="1" spans="1:6">
      <c r="A1" s="12" t="s">
        <v>0</v>
      </c>
    </row>
    <row r="2" spans="1:6">
      <c r="A2" s="12" t="s">
        <v>1</v>
      </c>
    </row>
    <row r="3" spans="1:6">
      <c r="A3" s="12" t="s">
        <v>3</v>
      </c>
    </row>
    <row r="4" spans="1:6">
      <c r="A4" s="12" t="s">
        <v>2</v>
      </c>
    </row>
    <row r="7" spans="1:6" s="1" customFormat="1">
      <c r="A7" s="13" t="s">
        <v>4</v>
      </c>
      <c r="B7" s="16" t="s">
        <v>5</v>
      </c>
      <c r="C7" s="1" t="s">
        <v>6</v>
      </c>
      <c r="D7" s="1" t="s">
        <v>7</v>
      </c>
      <c r="E7" s="1" t="s">
        <v>8</v>
      </c>
      <c r="F7" s="1" t="s">
        <v>9</v>
      </c>
    </row>
    <row r="8" spans="1:6">
      <c r="A8" s="14" t="s">
        <v>10</v>
      </c>
      <c r="B8" s="17">
        <v>1</v>
      </c>
      <c r="C8" s="6" t="s">
        <v>11</v>
      </c>
      <c r="D8" s="6">
        <v>52608</v>
      </c>
      <c r="E8" s="6"/>
      <c r="F8" s="6" t="s">
        <v>12</v>
      </c>
    </row>
    <row r="9" spans="1:6">
      <c r="A9" s="14" t="s">
        <v>10</v>
      </c>
      <c r="B9" s="17">
        <v>1</v>
      </c>
      <c r="C9" s="6" t="s">
        <v>13</v>
      </c>
      <c r="D9" s="6">
        <v>1824</v>
      </c>
      <c r="E9" s="6"/>
      <c r="F9" s="6" t="s">
        <v>14</v>
      </c>
    </row>
    <row r="10" spans="1:6">
      <c r="A10" s="14" t="s">
        <v>10</v>
      </c>
      <c r="B10" s="17">
        <v>1</v>
      </c>
      <c r="C10" s="6" t="s">
        <v>15</v>
      </c>
      <c r="D10" s="6">
        <v>480</v>
      </c>
      <c r="E10" s="6">
        <v>54912</v>
      </c>
      <c r="F10" s="6" t="s">
        <v>16</v>
      </c>
    </row>
    <row r="11" spans="1:6">
      <c r="A11" s="14" t="s">
        <v>17</v>
      </c>
      <c r="B11" s="17">
        <v>1</v>
      </c>
      <c r="C11" s="6" t="s">
        <v>18</v>
      </c>
      <c r="D11" s="6">
        <v>42048</v>
      </c>
      <c r="E11" s="6"/>
      <c r="F11" s="6" t="s">
        <v>12</v>
      </c>
    </row>
    <row r="12" spans="1:6">
      <c r="A12" s="14" t="s">
        <v>17</v>
      </c>
      <c r="B12" s="17">
        <v>1</v>
      </c>
      <c r="C12" s="6" t="s">
        <v>19</v>
      </c>
      <c r="D12" s="6">
        <v>1728</v>
      </c>
      <c r="E12" s="6"/>
      <c r="F12" s="6" t="s">
        <v>14</v>
      </c>
    </row>
    <row r="13" spans="1:6">
      <c r="A13" s="14" t="s">
        <v>17</v>
      </c>
      <c r="B13" s="17">
        <v>1</v>
      </c>
      <c r="C13" s="6" t="s">
        <v>20</v>
      </c>
      <c r="D13" s="6">
        <v>768</v>
      </c>
      <c r="E13" s="6"/>
      <c r="F13" s="6" t="s">
        <v>16</v>
      </c>
    </row>
    <row r="14" spans="1:6">
      <c r="A14" s="14" t="s">
        <v>17</v>
      </c>
      <c r="B14" s="17">
        <v>1</v>
      </c>
      <c r="C14" s="6" t="s">
        <v>21</v>
      </c>
      <c r="D14" s="6">
        <v>42240</v>
      </c>
      <c r="E14" s="6"/>
      <c r="F14" s="6" t="s">
        <v>12</v>
      </c>
    </row>
    <row r="15" spans="1:6">
      <c r="A15" s="14" t="s">
        <v>17</v>
      </c>
      <c r="B15" s="17">
        <v>1</v>
      </c>
      <c r="C15" s="6" t="s">
        <v>22</v>
      </c>
      <c r="D15" s="6">
        <v>1824</v>
      </c>
      <c r="E15" s="6"/>
      <c r="F15" s="6" t="s">
        <v>14</v>
      </c>
    </row>
    <row r="16" spans="1:6">
      <c r="A16" s="14" t="s">
        <v>17</v>
      </c>
      <c r="B16" s="17">
        <v>1</v>
      </c>
      <c r="C16" s="6" t="s">
        <v>23</v>
      </c>
      <c r="D16" s="6">
        <v>480</v>
      </c>
      <c r="E16" s="6"/>
      <c r="F16" s="6" t="s">
        <v>16</v>
      </c>
    </row>
    <row r="17" spans="1:6">
      <c r="A17" s="14" t="s">
        <v>17</v>
      </c>
      <c r="B17" s="17">
        <v>1</v>
      </c>
      <c r="C17" s="6" t="s">
        <v>24</v>
      </c>
      <c r="D17" s="6">
        <v>38688</v>
      </c>
      <c r="E17" s="6"/>
      <c r="F17" s="6" t="s">
        <v>12</v>
      </c>
    </row>
    <row r="18" spans="1:6">
      <c r="A18" s="14" t="s">
        <v>17</v>
      </c>
      <c r="B18" s="17">
        <v>1</v>
      </c>
      <c r="C18" s="6" t="s">
        <v>25</v>
      </c>
      <c r="D18" s="6">
        <v>1824</v>
      </c>
      <c r="E18" s="6"/>
      <c r="F18" s="6" t="s">
        <v>14</v>
      </c>
    </row>
    <row r="19" spans="1:6">
      <c r="A19" s="14" t="s">
        <v>17</v>
      </c>
      <c r="B19" s="17">
        <v>1</v>
      </c>
      <c r="C19" s="6" t="s">
        <v>26</v>
      </c>
      <c r="D19" s="6">
        <v>768</v>
      </c>
      <c r="E19" s="6"/>
      <c r="F19" s="6" t="s">
        <v>16</v>
      </c>
    </row>
    <row r="20" spans="1:6">
      <c r="A20" s="14" t="s">
        <v>17</v>
      </c>
      <c r="B20" s="17">
        <v>1</v>
      </c>
      <c r="C20" s="6" t="s">
        <v>27</v>
      </c>
      <c r="D20" s="6">
        <v>50784</v>
      </c>
      <c r="E20" s="6"/>
      <c r="F20" s="6" t="s">
        <v>12</v>
      </c>
    </row>
    <row r="21" spans="1:6">
      <c r="A21" s="14" t="s">
        <v>17</v>
      </c>
      <c r="B21" s="17">
        <v>1</v>
      </c>
      <c r="C21" s="6" t="s">
        <v>28</v>
      </c>
      <c r="D21" s="6">
        <v>3456</v>
      </c>
      <c r="E21" s="6"/>
      <c r="F21" s="6" t="s">
        <v>14</v>
      </c>
    </row>
    <row r="22" spans="1:6">
      <c r="A22" s="14" t="s">
        <v>17</v>
      </c>
      <c r="B22" s="17">
        <v>1</v>
      </c>
      <c r="C22" s="6" t="s">
        <v>29</v>
      </c>
      <c r="D22" s="6">
        <v>480</v>
      </c>
      <c r="E22" s="6"/>
      <c r="F22" s="6" t="s">
        <v>16</v>
      </c>
    </row>
    <row r="23" spans="1:6">
      <c r="A23" s="14" t="s">
        <v>17</v>
      </c>
      <c r="B23" s="17">
        <v>1</v>
      </c>
      <c r="C23" t="s">
        <v>185</v>
      </c>
      <c r="D23" s="6">
        <v>52224</v>
      </c>
      <c r="E23" s="6"/>
      <c r="F23" s="6" t="s">
        <v>12</v>
      </c>
    </row>
    <row r="24" spans="1:6">
      <c r="A24" s="14" t="s">
        <v>17</v>
      </c>
      <c r="B24" s="17">
        <v>1</v>
      </c>
      <c r="C24" t="s">
        <v>185</v>
      </c>
      <c r="D24" s="6">
        <v>1728</v>
      </c>
      <c r="E24" s="6"/>
      <c r="F24" s="6" t="s">
        <v>14</v>
      </c>
    </row>
    <row r="25" spans="1:6">
      <c r="A25" s="14" t="s">
        <v>17</v>
      </c>
      <c r="B25" s="17">
        <v>1</v>
      </c>
      <c r="C25" t="s">
        <v>185</v>
      </c>
      <c r="D25" s="6">
        <v>576</v>
      </c>
      <c r="E25" s="6"/>
      <c r="F25" s="6" t="s">
        <v>16</v>
      </c>
    </row>
    <row r="26" spans="1:6">
      <c r="A26" s="14" t="s">
        <v>17</v>
      </c>
      <c r="B26" s="17">
        <v>1</v>
      </c>
      <c r="C26" s="6" t="s">
        <v>30</v>
      </c>
      <c r="D26" s="6">
        <v>43296</v>
      </c>
      <c r="E26" s="6"/>
      <c r="F26" s="6" t="s">
        <v>12</v>
      </c>
    </row>
    <row r="27" spans="1:6">
      <c r="A27" s="14" t="s">
        <v>17</v>
      </c>
      <c r="B27" s="17">
        <v>1</v>
      </c>
      <c r="C27" s="6" t="s">
        <v>31</v>
      </c>
      <c r="D27" s="6">
        <v>1728</v>
      </c>
      <c r="E27" s="6"/>
      <c r="F27" s="6" t="s">
        <v>14</v>
      </c>
    </row>
    <row r="28" spans="1:6">
      <c r="A28" s="14" t="s">
        <v>17</v>
      </c>
      <c r="B28" s="17">
        <v>1</v>
      </c>
      <c r="C28" s="6" t="s">
        <v>32</v>
      </c>
      <c r="D28" s="6">
        <v>480</v>
      </c>
      <c r="E28" s="6"/>
      <c r="F28" s="6" t="s">
        <v>16</v>
      </c>
    </row>
    <row r="29" spans="1:6">
      <c r="A29" s="14" t="s">
        <v>17</v>
      </c>
      <c r="B29" s="17">
        <v>1</v>
      </c>
      <c r="C29" s="6" t="s">
        <v>33</v>
      </c>
      <c r="D29" s="6">
        <v>-25000</v>
      </c>
      <c r="E29" s="6"/>
      <c r="F29" s="6" t="s">
        <v>34</v>
      </c>
    </row>
    <row r="30" spans="1:6">
      <c r="A30" s="14" t="s">
        <v>17</v>
      </c>
      <c r="B30" s="17">
        <v>1</v>
      </c>
      <c r="C30" s="6" t="s">
        <v>35</v>
      </c>
      <c r="D30" s="6">
        <v>-9917</v>
      </c>
      <c r="E30" s="6"/>
      <c r="F30" s="6" t="s">
        <v>36</v>
      </c>
    </row>
    <row r="31" spans="1:6">
      <c r="A31" s="14" t="s">
        <v>17</v>
      </c>
      <c r="B31" s="17">
        <v>1</v>
      </c>
      <c r="C31" s="6" t="s">
        <v>37</v>
      </c>
      <c r="D31" s="6">
        <v>-20598</v>
      </c>
      <c r="E31" s="6"/>
      <c r="F31" s="6" t="s">
        <v>38</v>
      </c>
    </row>
    <row r="32" spans="1:6">
      <c r="A32" s="14" t="s">
        <v>17</v>
      </c>
      <c r="B32" s="17">
        <v>1</v>
      </c>
      <c r="C32" s="6" t="s">
        <v>21</v>
      </c>
      <c r="D32" s="6">
        <v>550</v>
      </c>
      <c r="E32" s="6"/>
      <c r="F32" s="6" t="s">
        <v>39</v>
      </c>
    </row>
    <row r="33" spans="1:6">
      <c r="A33" s="14" t="s">
        <v>17</v>
      </c>
      <c r="B33" s="17">
        <v>1</v>
      </c>
      <c r="C33" s="6" t="s">
        <v>40</v>
      </c>
      <c r="D33" s="6">
        <v>-11034</v>
      </c>
      <c r="E33" s="6"/>
      <c r="F33" s="6" t="s">
        <v>41</v>
      </c>
    </row>
    <row r="34" spans="1:6">
      <c r="A34" s="14" t="s">
        <v>17</v>
      </c>
      <c r="B34" s="17">
        <v>1</v>
      </c>
      <c r="C34" s="6" t="s">
        <v>42</v>
      </c>
      <c r="D34" s="6">
        <v>-16427</v>
      </c>
      <c r="E34" s="6"/>
      <c r="F34" s="6" t="s">
        <v>43</v>
      </c>
    </row>
    <row r="35" spans="1:6">
      <c r="A35" s="14" t="s">
        <v>17</v>
      </c>
      <c r="B35" s="17">
        <v>1</v>
      </c>
      <c r="C35" s="6" t="s">
        <v>44</v>
      </c>
      <c r="D35" s="6">
        <v>-490</v>
      </c>
      <c r="E35" s="6"/>
      <c r="F35" s="6" t="s">
        <v>45</v>
      </c>
    </row>
    <row r="36" spans="1:6">
      <c r="A36" s="14" t="s">
        <v>17</v>
      </c>
      <c r="B36" s="17">
        <v>1</v>
      </c>
      <c r="C36" s="6" t="s">
        <v>44</v>
      </c>
      <c r="D36" s="6">
        <v>-2487</v>
      </c>
      <c r="E36" s="6"/>
      <c r="F36" s="6" t="s">
        <v>45</v>
      </c>
    </row>
    <row r="37" spans="1:6">
      <c r="A37" s="14" t="s">
        <v>17</v>
      </c>
      <c r="B37" s="17">
        <v>1</v>
      </c>
      <c r="C37" s="6" t="s">
        <v>46</v>
      </c>
      <c r="D37" s="6">
        <v>8</v>
      </c>
      <c r="E37" s="6"/>
      <c r="F37" s="6" t="s">
        <v>47</v>
      </c>
    </row>
    <row r="38" spans="1:6">
      <c r="A38" s="14" t="s">
        <v>17</v>
      </c>
      <c r="B38" s="17">
        <v>1</v>
      </c>
      <c r="C38" s="6" t="s">
        <v>44</v>
      </c>
      <c r="D38" s="6">
        <v>-99</v>
      </c>
      <c r="E38" s="6"/>
      <c r="F38" s="6" t="s">
        <v>45</v>
      </c>
    </row>
    <row r="39" spans="1:6">
      <c r="A39" s="14" t="s">
        <v>17</v>
      </c>
      <c r="B39" s="17">
        <v>1</v>
      </c>
      <c r="C39" s="6" t="s">
        <v>44</v>
      </c>
      <c r="D39" s="6">
        <v>-860</v>
      </c>
      <c r="E39" s="6">
        <v>253678</v>
      </c>
      <c r="F39" s="6" t="s">
        <v>45</v>
      </c>
    </row>
    <row r="40" spans="1:6">
      <c r="A40" s="14" t="s">
        <v>48</v>
      </c>
      <c r="B40" s="17">
        <v>2</v>
      </c>
      <c r="C40" s="6" t="s">
        <v>33</v>
      </c>
      <c r="D40" s="6">
        <v>-25000</v>
      </c>
      <c r="E40" s="6">
        <v>228678</v>
      </c>
      <c r="F40" s="6" t="s">
        <v>34</v>
      </c>
    </row>
    <row r="41" spans="1:6">
      <c r="A41" s="14" t="s">
        <v>49</v>
      </c>
      <c r="B41" s="17">
        <v>2</v>
      </c>
      <c r="C41" s="6" t="s">
        <v>50</v>
      </c>
      <c r="D41" s="6">
        <v>-20000</v>
      </c>
      <c r="E41" s="6"/>
      <c r="F41" s="6" t="s">
        <v>51</v>
      </c>
    </row>
    <row r="42" spans="1:6">
      <c r="A42" s="14" t="s">
        <v>49</v>
      </c>
      <c r="B42" s="17">
        <v>2</v>
      </c>
      <c r="C42" s="6" t="s">
        <v>52</v>
      </c>
      <c r="D42" s="6">
        <v>-4500</v>
      </c>
      <c r="E42" s="6">
        <v>204178</v>
      </c>
      <c r="F42" s="6" t="s">
        <v>53</v>
      </c>
    </row>
    <row r="43" spans="1:6">
      <c r="A43" s="14" t="s">
        <v>54</v>
      </c>
      <c r="B43" s="17">
        <v>2</v>
      </c>
      <c r="C43" s="6" t="s">
        <v>55</v>
      </c>
      <c r="D43" s="6">
        <v>-20000</v>
      </c>
      <c r="E43" s="6"/>
      <c r="F43" s="6" t="s">
        <v>56</v>
      </c>
    </row>
    <row r="44" spans="1:6">
      <c r="A44" s="14" t="s">
        <v>54</v>
      </c>
      <c r="B44" s="17">
        <v>2</v>
      </c>
      <c r="C44" s="6" t="s">
        <v>57</v>
      </c>
      <c r="D44" s="6">
        <v>-76924</v>
      </c>
      <c r="E44" s="6">
        <v>107254</v>
      </c>
      <c r="F44" s="6" t="s">
        <v>58</v>
      </c>
    </row>
    <row r="45" spans="1:6">
      <c r="A45" s="14" t="s">
        <v>59</v>
      </c>
      <c r="B45" s="17">
        <v>2</v>
      </c>
      <c r="C45" s="6" t="s">
        <v>44</v>
      </c>
      <c r="D45" s="6">
        <v>-1326</v>
      </c>
      <c r="E45" s="6">
        <v>105928</v>
      </c>
      <c r="F45" s="6" t="s">
        <v>45</v>
      </c>
    </row>
    <row r="46" spans="1:6">
      <c r="A46" s="14" t="s">
        <v>60</v>
      </c>
      <c r="B46" s="17">
        <v>2</v>
      </c>
      <c r="C46" t="s">
        <v>185</v>
      </c>
      <c r="D46" s="6">
        <v>27696</v>
      </c>
      <c r="E46" s="6"/>
      <c r="F46" s="6" t="s">
        <v>12</v>
      </c>
    </row>
    <row r="47" spans="1:6">
      <c r="A47" s="14" t="s">
        <v>60</v>
      </c>
      <c r="B47" s="17">
        <v>2</v>
      </c>
      <c r="C47" t="s">
        <v>185</v>
      </c>
      <c r="D47" s="6">
        <v>1728</v>
      </c>
      <c r="E47" s="6"/>
      <c r="F47" s="6" t="s">
        <v>14</v>
      </c>
    </row>
    <row r="48" spans="1:6">
      <c r="A48" s="14" t="s">
        <v>60</v>
      </c>
      <c r="B48" s="17">
        <v>2</v>
      </c>
      <c r="C48" t="s">
        <v>185</v>
      </c>
      <c r="D48" s="6">
        <v>576</v>
      </c>
      <c r="E48" s="6">
        <v>135928</v>
      </c>
      <c r="F48" s="6" t="s">
        <v>16</v>
      </c>
    </row>
    <row r="49" spans="1:6">
      <c r="A49" s="14" t="s">
        <v>61</v>
      </c>
      <c r="B49" s="17">
        <v>2</v>
      </c>
      <c r="C49" s="6" t="s">
        <v>55</v>
      </c>
      <c r="D49" s="6">
        <v>-60000</v>
      </c>
      <c r="E49" s="6"/>
      <c r="F49" s="6" t="s">
        <v>56</v>
      </c>
    </row>
    <row r="50" spans="1:6">
      <c r="A50" s="14" t="s">
        <v>61</v>
      </c>
      <c r="B50" s="17">
        <v>2</v>
      </c>
      <c r="C50" s="6" t="s">
        <v>62</v>
      </c>
      <c r="D50" s="6">
        <v>-20045</v>
      </c>
      <c r="E50" s="6">
        <v>55883</v>
      </c>
      <c r="F50" s="6" t="s">
        <v>38</v>
      </c>
    </row>
    <row r="51" spans="1:6">
      <c r="A51" s="14" t="s">
        <v>63</v>
      </c>
      <c r="B51" s="17">
        <v>2</v>
      </c>
      <c r="C51" s="6" t="s">
        <v>44</v>
      </c>
      <c r="D51" s="6">
        <v>-3599</v>
      </c>
      <c r="E51" s="6"/>
      <c r="F51" s="6" t="s">
        <v>45</v>
      </c>
    </row>
    <row r="52" spans="1:6">
      <c r="A52" s="14" t="s">
        <v>63</v>
      </c>
      <c r="B52" s="17">
        <v>2</v>
      </c>
      <c r="C52" s="6" t="s">
        <v>46</v>
      </c>
      <c r="D52" s="6">
        <v>11</v>
      </c>
      <c r="E52" s="6">
        <v>52295</v>
      </c>
      <c r="F52" s="6" t="s">
        <v>47</v>
      </c>
    </row>
    <row r="53" spans="1:6">
      <c r="A53" s="14" t="s">
        <v>64</v>
      </c>
      <c r="B53" s="17">
        <v>3</v>
      </c>
      <c r="C53" s="6" t="s">
        <v>33</v>
      </c>
      <c r="D53" s="6">
        <v>-25000</v>
      </c>
      <c r="E53" s="6">
        <v>27295</v>
      </c>
      <c r="F53" s="6" t="s">
        <v>34</v>
      </c>
    </row>
    <row r="54" spans="1:6">
      <c r="A54" s="14" t="s">
        <v>65</v>
      </c>
      <c r="B54" s="17">
        <v>3</v>
      </c>
      <c r="C54" s="6" t="s">
        <v>44</v>
      </c>
      <c r="D54" s="6">
        <v>-200</v>
      </c>
      <c r="E54" s="6">
        <v>27095</v>
      </c>
      <c r="F54" s="6" t="s">
        <v>45</v>
      </c>
    </row>
    <row r="55" spans="1:6">
      <c r="A55" s="14" t="s">
        <v>66</v>
      </c>
      <c r="B55" s="17">
        <v>3</v>
      </c>
      <c r="C55" s="6" t="s">
        <v>21</v>
      </c>
      <c r="D55" s="6">
        <v>19968</v>
      </c>
      <c r="E55" s="6"/>
      <c r="F55" s="6" t="s">
        <v>12</v>
      </c>
    </row>
    <row r="56" spans="1:6">
      <c r="A56" s="14" t="s">
        <v>66</v>
      </c>
      <c r="B56" s="17">
        <v>3</v>
      </c>
      <c r="C56" s="6" t="s">
        <v>22</v>
      </c>
      <c r="D56" s="6">
        <v>1824</v>
      </c>
      <c r="E56" s="6"/>
      <c r="F56" s="6" t="s">
        <v>14</v>
      </c>
    </row>
    <row r="57" spans="1:6">
      <c r="A57" s="14" t="s">
        <v>66</v>
      </c>
      <c r="B57" s="17">
        <v>3</v>
      </c>
      <c r="C57" s="6" t="s">
        <v>23</v>
      </c>
      <c r="D57" s="6">
        <v>480</v>
      </c>
      <c r="E57" s="6"/>
      <c r="F57" s="6" t="s">
        <v>16</v>
      </c>
    </row>
    <row r="58" spans="1:6">
      <c r="A58" s="14" t="s">
        <v>66</v>
      </c>
      <c r="B58" s="17">
        <v>3</v>
      </c>
      <c r="C58" s="6" t="s">
        <v>35</v>
      </c>
      <c r="D58" s="6">
        <v>-9917</v>
      </c>
      <c r="E58" s="6"/>
      <c r="F58" s="6" t="s">
        <v>36</v>
      </c>
    </row>
    <row r="59" spans="1:6">
      <c r="A59" s="14" t="s">
        <v>66</v>
      </c>
      <c r="B59" s="17">
        <v>3</v>
      </c>
      <c r="C59" s="6" t="s">
        <v>67</v>
      </c>
      <c r="D59" s="6">
        <v>-18375</v>
      </c>
      <c r="E59" s="6"/>
      <c r="F59" s="6" t="s">
        <v>68</v>
      </c>
    </row>
    <row r="60" spans="1:6">
      <c r="A60" s="14" t="s">
        <v>66</v>
      </c>
      <c r="B60" s="17">
        <v>3</v>
      </c>
      <c r="C60" s="6" t="s">
        <v>27</v>
      </c>
      <c r="D60" s="6">
        <v>23424</v>
      </c>
      <c r="E60" s="6"/>
      <c r="F60" s="6" t="s">
        <v>12</v>
      </c>
    </row>
    <row r="61" spans="1:6">
      <c r="A61" s="14" t="s">
        <v>66</v>
      </c>
      <c r="B61" s="17">
        <v>3</v>
      </c>
      <c r="C61" s="6" t="s">
        <v>28</v>
      </c>
      <c r="D61" s="6">
        <v>3456</v>
      </c>
      <c r="E61" s="6"/>
      <c r="F61" s="6" t="s">
        <v>14</v>
      </c>
    </row>
    <row r="62" spans="1:6">
      <c r="A62" s="14" t="s">
        <v>66</v>
      </c>
      <c r="B62" s="17">
        <v>3</v>
      </c>
      <c r="C62" s="6" t="s">
        <v>29</v>
      </c>
      <c r="D62" s="6">
        <v>480</v>
      </c>
      <c r="E62" s="6"/>
      <c r="F62" s="6" t="s">
        <v>16</v>
      </c>
    </row>
    <row r="63" spans="1:6">
      <c r="A63" s="14" t="s">
        <v>66</v>
      </c>
      <c r="B63" s="17">
        <v>3</v>
      </c>
      <c r="C63" s="6" t="s">
        <v>69</v>
      </c>
      <c r="D63" s="6">
        <v>-26500</v>
      </c>
      <c r="E63" s="6"/>
      <c r="F63" s="6" t="s">
        <v>70</v>
      </c>
    </row>
    <row r="64" spans="1:6">
      <c r="A64" s="14" t="s">
        <v>66</v>
      </c>
      <c r="B64" s="17">
        <v>3</v>
      </c>
      <c r="C64" s="6" t="s">
        <v>30</v>
      </c>
      <c r="D64" s="6">
        <v>20544</v>
      </c>
      <c r="E64" s="6"/>
      <c r="F64" s="6" t="s">
        <v>12</v>
      </c>
    </row>
    <row r="65" spans="1:6">
      <c r="A65" s="14" t="s">
        <v>66</v>
      </c>
      <c r="B65" s="17">
        <v>3</v>
      </c>
      <c r="C65" s="6" t="s">
        <v>31</v>
      </c>
      <c r="D65" s="6">
        <v>1728</v>
      </c>
      <c r="E65" s="6"/>
      <c r="F65" s="6" t="s">
        <v>14</v>
      </c>
    </row>
    <row r="66" spans="1:6">
      <c r="A66" s="14" t="s">
        <v>66</v>
      </c>
      <c r="B66" s="17">
        <v>3</v>
      </c>
      <c r="C66" s="6" t="s">
        <v>32</v>
      </c>
      <c r="D66" s="6">
        <v>480</v>
      </c>
      <c r="E66" s="6"/>
      <c r="F66" s="6" t="s">
        <v>16</v>
      </c>
    </row>
    <row r="67" spans="1:6">
      <c r="A67" s="14" t="s">
        <v>66</v>
      </c>
      <c r="B67" s="17">
        <v>3</v>
      </c>
      <c r="C67" s="6" t="s">
        <v>11</v>
      </c>
      <c r="D67" s="6">
        <v>25152</v>
      </c>
      <c r="E67" s="6"/>
      <c r="F67" s="6" t="s">
        <v>12</v>
      </c>
    </row>
    <row r="68" spans="1:6">
      <c r="A68" s="14" t="s">
        <v>66</v>
      </c>
      <c r="B68" s="17">
        <v>3</v>
      </c>
      <c r="C68" s="6" t="s">
        <v>13</v>
      </c>
      <c r="D68" s="6">
        <v>1824</v>
      </c>
      <c r="E68" s="6"/>
      <c r="F68" s="6" t="s">
        <v>14</v>
      </c>
    </row>
    <row r="69" spans="1:6">
      <c r="A69" s="14" t="s">
        <v>66</v>
      </c>
      <c r="B69" s="17">
        <v>3</v>
      </c>
      <c r="C69" s="6" t="s">
        <v>15</v>
      </c>
      <c r="D69" s="6">
        <v>480</v>
      </c>
      <c r="E69" s="6"/>
      <c r="F69" s="6" t="s">
        <v>16</v>
      </c>
    </row>
    <row r="70" spans="1:6">
      <c r="A70" s="14" t="s">
        <v>66</v>
      </c>
      <c r="B70" s="17">
        <v>3</v>
      </c>
      <c r="C70" s="6" t="s">
        <v>24</v>
      </c>
      <c r="D70" s="6">
        <v>18048</v>
      </c>
      <c r="E70" s="6"/>
      <c r="F70" s="6" t="s">
        <v>12</v>
      </c>
    </row>
    <row r="71" spans="1:6">
      <c r="A71" s="14" t="s">
        <v>66</v>
      </c>
      <c r="B71" s="17">
        <v>3</v>
      </c>
      <c r="C71" s="6" t="s">
        <v>25</v>
      </c>
      <c r="D71" s="6">
        <v>1824</v>
      </c>
      <c r="E71" s="6"/>
      <c r="F71" s="6" t="s">
        <v>14</v>
      </c>
    </row>
    <row r="72" spans="1:6">
      <c r="A72" s="14" t="s">
        <v>66</v>
      </c>
      <c r="B72" s="17">
        <v>3</v>
      </c>
      <c r="C72" s="6" t="s">
        <v>26</v>
      </c>
      <c r="D72" s="6">
        <v>768</v>
      </c>
      <c r="E72" s="6"/>
      <c r="F72" s="6" t="s">
        <v>16</v>
      </c>
    </row>
    <row r="73" spans="1:6">
      <c r="A73" s="14" t="s">
        <v>66</v>
      </c>
      <c r="B73" s="17">
        <v>3</v>
      </c>
      <c r="C73" s="6" t="s">
        <v>18</v>
      </c>
      <c r="D73" s="6">
        <v>19776</v>
      </c>
      <c r="E73" s="6"/>
      <c r="F73" s="6" t="s">
        <v>12</v>
      </c>
    </row>
    <row r="74" spans="1:6">
      <c r="A74" s="14" t="s">
        <v>66</v>
      </c>
      <c r="B74" s="17">
        <v>3</v>
      </c>
      <c r="C74" s="6" t="s">
        <v>19</v>
      </c>
      <c r="D74" s="6">
        <v>1728</v>
      </c>
      <c r="E74" s="6"/>
      <c r="F74" s="6" t="s">
        <v>14</v>
      </c>
    </row>
    <row r="75" spans="1:6">
      <c r="A75" s="14" t="s">
        <v>66</v>
      </c>
      <c r="B75" s="17">
        <v>3</v>
      </c>
      <c r="C75" s="6" t="s">
        <v>20</v>
      </c>
      <c r="D75" s="6">
        <v>768</v>
      </c>
      <c r="E75" s="6"/>
      <c r="F75" s="6" t="s">
        <v>16</v>
      </c>
    </row>
    <row r="76" spans="1:6">
      <c r="A76" s="14" t="s">
        <v>66</v>
      </c>
      <c r="B76" s="17">
        <v>3</v>
      </c>
      <c r="C76" s="6" t="s">
        <v>18</v>
      </c>
      <c r="D76" s="6">
        <v>18375</v>
      </c>
      <c r="E76" s="6"/>
      <c r="F76" s="6" t="s">
        <v>12</v>
      </c>
    </row>
    <row r="77" spans="1:6">
      <c r="A77" s="14" t="s">
        <v>66</v>
      </c>
      <c r="B77" s="17">
        <v>3</v>
      </c>
      <c r="C77" s="6" t="s">
        <v>57</v>
      </c>
      <c r="D77" s="6">
        <v>-153847</v>
      </c>
      <c r="E77" s="6"/>
      <c r="F77" s="6" t="s">
        <v>58</v>
      </c>
    </row>
    <row r="78" spans="1:6">
      <c r="A78" s="14" t="s">
        <v>66</v>
      </c>
      <c r="B78" s="17">
        <v>3</v>
      </c>
      <c r="C78" s="6" t="s">
        <v>71</v>
      </c>
      <c r="D78" s="6">
        <v>40000</v>
      </c>
      <c r="E78" s="6">
        <v>19583</v>
      </c>
      <c r="F78" s="6" t="s">
        <v>72</v>
      </c>
    </row>
    <row r="79" spans="1:6">
      <c r="A79" s="14" t="s">
        <v>73</v>
      </c>
      <c r="B79" s="17">
        <v>3</v>
      </c>
      <c r="C79" s="6" t="s">
        <v>44</v>
      </c>
      <c r="D79" s="6">
        <v>-2753</v>
      </c>
      <c r="E79" s="6"/>
      <c r="F79" s="6" t="s">
        <v>45</v>
      </c>
    </row>
    <row r="80" spans="1:6">
      <c r="A80" s="14" t="s">
        <v>73</v>
      </c>
      <c r="B80" s="17">
        <v>3</v>
      </c>
      <c r="C80" s="6" t="s">
        <v>44</v>
      </c>
      <c r="D80" s="6">
        <v>-750</v>
      </c>
      <c r="E80" s="6"/>
      <c r="F80" s="6" t="s">
        <v>45</v>
      </c>
    </row>
    <row r="81" spans="1:6">
      <c r="A81" s="14" t="s">
        <v>73</v>
      </c>
      <c r="B81" s="17">
        <v>3</v>
      </c>
      <c r="C81" s="6" t="s">
        <v>44</v>
      </c>
      <c r="D81" s="6">
        <v>-99</v>
      </c>
      <c r="E81" s="6"/>
      <c r="F81" s="6" t="s">
        <v>45</v>
      </c>
    </row>
    <row r="82" spans="1:6">
      <c r="A82" s="14" t="s">
        <v>73</v>
      </c>
      <c r="B82" s="17">
        <v>3</v>
      </c>
      <c r="C82" s="6" t="s">
        <v>46</v>
      </c>
      <c r="D82" s="6">
        <v>3</v>
      </c>
      <c r="E82" s="6">
        <v>15984</v>
      </c>
      <c r="F82" s="6" t="s">
        <v>47</v>
      </c>
    </row>
    <row r="83" spans="1:6" s="6" customFormat="1">
      <c r="A83" s="14">
        <v>40697</v>
      </c>
      <c r="B83" s="17">
        <v>4</v>
      </c>
      <c r="C83" s="6" t="s">
        <v>180</v>
      </c>
      <c r="E83" s="6">
        <v>19968</v>
      </c>
      <c r="F83" s="6" t="s">
        <v>12</v>
      </c>
    </row>
    <row r="84" spans="1:6" s="6" customFormat="1">
      <c r="A84" s="14">
        <v>40697</v>
      </c>
      <c r="B84" s="17">
        <v>4</v>
      </c>
      <c r="C84" s="6" t="s">
        <v>180</v>
      </c>
      <c r="E84" s="6">
        <v>1824</v>
      </c>
      <c r="F84" s="6" t="s">
        <v>14</v>
      </c>
    </row>
    <row r="85" spans="1:6" s="6" customFormat="1">
      <c r="A85" s="14">
        <v>40697</v>
      </c>
      <c r="B85" s="17">
        <v>4</v>
      </c>
      <c r="C85" s="6" t="s">
        <v>180</v>
      </c>
      <c r="E85" s="6">
        <v>480</v>
      </c>
      <c r="F85" s="6" t="s">
        <v>16</v>
      </c>
    </row>
    <row r="86" spans="1:6" s="6" customFormat="1">
      <c r="A86" s="14">
        <v>40697</v>
      </c>
      <c r="B86" s="17">
        <v>4</v>
      </c>
      <c r="C86" s="6" t="s">
        <v>192</v>
      </c>
      <c r="D86" s="6">
        <v>-2159</v>
      </c>
      <c r="F86" s="6" t="s">
        <v>41</v>
      </c>
    </row>
    <row r="87" spans="1:6" s="6" customFormat="1">
      <c r="A87" s="14">
        <v>40697</v>
      </c>
      <c r="B87" s="17">
        <v>4</v>
      </c>
      <c r="C87" s="6" t="s">
        <v>193</v>
      </c>
      <c r="D87" s="6">
        <v>-2436</v>
      </c>
      <c r="F87" s="6" t="s">
        <v>194</v>
      </c>
    </row>
    <row r="88" spans="1:6" s="6" customFormat="1">
      <c r="A88" s="14">
        <v>40697</v>
      </c>
      <c r="B88" s="17">
        <v>4</v>
      </c>
      <c r="C88" s="6" t="s">
        <v>195</v>
      </c>
      <c r="D88" s="6">
        <v>-22500</v>
      </c>
      <c r="F88" s="6" t="s">
        <v>196</v>
      </c>
    </row>
    <row r="89" spans="1:6" s="6" customFormat="1">
      <c r="A89" s="14">
        <v>40697</v>
      </c>
      <c r="B89" s="17">
        <v>4</v>
      </c>
      <c r="C89" s="6" t="s">
        <v>207</v>
      </c>
      <c r="D89" s="6">
        <v>-20595</v>
      </c>
      <c r="F89" s="6" t="s">
        <v>38</v>
      </c>
    </row>
    <row r="90" spans="1:6" s="6" customFormat="1">
      <c r="A90" s="14">
        <v>40697</v>
      </c>
      <c r="B90" s="17">
        <v>4</v>
      </c>
      <c r="C90" s="6" t="s">
        <v>180</v>
      </c>
      <c r="D90" s="6">
        <v>550</v>
      </c>
      <c r="F90" s="6" t="s">
        <v>12</v>
      </c>
    </row>
    <row r="91" spans="1:6" s="6" customFormat="1">
      <c r="A91" s="14">
        <v>40697</v>
      </c>
      <c r="B91" s="17">
        <v>4</v>
      </c>
      <c r="C91" s="6" t="s">
        <v>183</v>
      </c>
      <c r="D91" s="6">
        <v>27456</v>
      </c>
      <c r="E91" s="6">
        <v>18572</v>
      </c>
      <c r="F91" s="6" t="s">
        <v>12</v>
      </c>
    </row>
    <row r="92" spans="1:6" s="6" customFormat="1">
      <c r="A92" s="14">
        <v>40703</v>
      </c>
      <c r="B92" s="17">
        <v>4</v>
      </c>
      <c r="C92" s="6" t="s">
        <v>197</v>
      </c>
      <c r="D92" s="6">
        <v>-15321</v>
      </c>
      <c r="E92" s="6">
        <v>3251</v>
      </c>
      <c r="F92" s="6" t="s">
        <v>36</v>
      </c>
    </row>
    <row r="93" spans="1:6" s="6" customFormat="1">
      <c r="A93" s="14">
        <v>40709</v>
      </c>
      <c r="B93" s="17">
        <v>4</v>
      </c>
      <c r="C93" s="6" t="s">
        <v>181</v>
      </c>
      <c r="D93" s="6">
        <v>22752</v>
      </c>
      <c r="F93" s="6" t="s">
        <v>12</v>
      </c>
    </row>
    <row r="94" spans="1:6" s="6" customFormat="1">
      <c r="A94" s="14">
        <v>40709</v>
      </c>
      <c r="B94" s="17">
        <v>4</v>
      </c>
      <c r="C94" s="6" t="s">
        <v>182</v>
      </c>
      <c r="D94" s="6" t="s">
        <v>198</v>
      </c>
      <c r="E94" s="6">
        <v>22272</v>
      </c>
      <c r="F94" s="6" t="s">
        <v>12</v>
      </c>
    </row>
    <row r="95" spans="1:6" s="6" customFormat="1">
      <c r="A95" s="14">
        <v>40709</v>
      </c>
      <c r="B95" s="17">
        <v>4</v>
      </c>
      <c r="C95" s="6" t="s">
        <v>168</v>
      </c>
      <c r="D95" s="6">
        <v>20600</v>
      </c>
      <c r="F95" s="6" t="s">
        <v>12</v>
      </c>
    </row>
    <row r="96" spans="1:6" s="6" customFormat="1">
      <c r="A96" s="14">
        <v>40709</v>
      </c>
      <c r="B96" s="17">
        <v>4</v>
      </c>
      <c r="C96" s="6" t="s">
        <v>44</v>
      </c>
      <c r="D96" s="6">
        <v>-536</v>
      </c>
      <c r="E96" s="6">
        <v>68339</v>
      </c>
      <c r="F96" s="6" t="s">
        <v>45</v>
      </c>
    </row>
    <row r="97" spans="1:6" s="6" customFormat="1">
      <c r="A97" s="14">
        <v>40721</v>
      </c>
      <c r="B97" s="17">
        <v>4</v>
      </c>
      <c r="C97" s="6" t="s">
        <v>50</v>
      </c>
      <c r="D97" s="6">
        <v>-20000</v>
      </c>
      <c r="F97" s="6" t="s">
        <v>51</v>
      </c>
    </row>
    <row r="98" spans="1:6" s="6" customFormat="1">
      <c r="A98" s="14">
        <v>40721</v>
      </c>
      <c r="B98" s="17">
        <v>4</v>
      </c>
      <c r="C98" s="6" t="s">
        <v>52</v>
      </c>
      <c r="D98" s="6">
        <v>-4500</v>
      </c>
      <c r="F98" s="6" t="s">
        <v>199</v>
      </c>
    </row>
    <row r="99" spans="1:6" s="6" customFormat="1">
      <c r="A99" s="14">
        <v>40721</v>
      </c>
      <c r="B99" s="17">
        <v>4</v>
      </c>
      <c r="C99" s="6" t="s">
        <v>184</v>
      </c>
      <c r="D99" s="6" t="s">
        <v>200</v>
      </c>
      <c r="E99" s="6">
        <v>27360</v>
      </c>
      <c r="F99" s="6" t="s">
        <v>12</v>
      </c>
    </row>
    <row r="100" spans="1:6" s="6" customFormat="1">
      <c r="A100" s="14">
        <v>40721</v>
      </c>
      <c r="B100" s="17">
        <v>4</v>
      </c>
      <c r="C100" s="6" t="s">
        <v>206</v>
      </c>
      <c r="D100" s="6">
        <v>125000</v>
      </c>
      <c r="E100" s="6">
        <v>196199</v>
      </c>
      <c r="F100" s="6" t="s">
        <v>201</v>
      </c>
    </row>
    <row r="101" spans="1:6" s="6" customFormat="1">
      <c r="A101" s="14">
        <v>40721</v>
      </c>
      <c r="B101" s="17">
        <v>30852545</v>
      </c>
      <c r="C101" s="6" t="s">
        <v>208</v>
      </c>
      <c r="D101" s="6">
        <v>-20595</v>
      </c>
      <c r="F101" s="6" t="s">
        <v>38</v>
      </c>
    </row>
    <row r="102" spans="1:6" s="6" customFormat="1">
      <c r="A102" s="14">
        <v>40721</v>
      </c>
      <c r="B102" s="17">
        <v>30852545</v>
      </c>
      <c r="C102" s="6" t="s">
        <v>180</v>
      </c>
      <c r="D102" s="6">
        <v>550</v>
      </c>
      <c r="E102" s="6">
        <v>176154</v>
      </c>
      <c r="F102" s="6" t="s">
        <v>12</v>
      </c>
    </row>
    <row r="103" spans="1:6" s="6" customFormat="1">
      <c r="A103" s="14">
        <v>40721</v>
      </c>
      <c r="B103" s="17">
        <v>21023455</v>
      </c>
      <c r="C103" s="6" t="s">
        <v>35</v>
      </c>
      <c r="D103" s="6">
        <v>-10229</v>
      </c>
      <c r="E103" s="6">
        <v>165925</v>
      </c>
      <c r="F103" s="6" t="s">
        <v>36</v>
      </c>
    </row>
    <row r="104" spans="1:6" s="6" customFormat="1">
      <c r="A104" s="14">
        <v>40724</v>
      </c>
      <c r="B104" s="17">
        <v>4</v>
      </c>
      <c r="C104" s="6" t="s">
        <v>44</v>
      </c>
      <c r="D104" s="6">
        <v>-4733</v>
      </c>
      <c r="F104" s="6" t="s">
        <v>45</v>
      </c>
    </row>
    <row r="105" spans="1:6" s="6" customFormat="1">
      <c r="A105" s="14">
        <v>40724</v>
      </c>
      <c r="B105" s="17">
        <v>4</v>
      </c>
      <c r="C105" s="6" t="s">
        <v>44</v>
      </c>
      <c r="D105" s="6">
        <v>-1274</v>
      </c>
      <c r="F105" s="6" t="s">
        <v>45</v>
      </c>
    </row>
    <row r="106" spans="1:6" s="6" customFormat="1">
      <c r="A106" s="14">
        <v>40724</v>
      </c>
      <c r="B106" s="17">
        <v>4</v>
      </c>
      <c r="C106" s="6" t="s">
        <v>46</v>
      </c>
      <c r="D106" s="6">
        <v>3</v>
      </c>
      <c r="E106" s="6">
        <v>159921</v>
      </c>
      <c r="F106" s="6" t="s">
        <v>47</v>
      </c>
    </row>
    <row r="107" spans="1:6" s="6" customFormat="1">
      <c r="A107" s="14">
        <v>40755</v>
      </c>
      <c r="B107" s="17"/>
      <c r="C107" s="6" t="s">
        <v>230</v>
      </c>
      <c r="D107" s="6">
        <f>E107-E106</f>
        <v>83727</v>
      </c>
      <c r="E107" s="6">
        <v>243648</v>
      </c>
    </row>
    <row r="108" spans="1:6" s="6" customFormat="1">
      <c r="A108" s="14">
        <v>40757</v>
      </c>
      <c r="B108" s="17">
        <v>6405832</v>
      </c>
      <c r="C108" s="6" t="s">
        <v>33</v>
      </c>
      <c r="D108" s="6">
        <v>-16250</v>
      </c>
      <c r="E108" s="6">
        <v>227398</v>
      </c>
      <c r="F108" s="6" t="s">
        <v>34</v>
      </c>
    </row>
    <row r="109" spans="1:6" s="6" customFormat="1">
      <c r="A109" s="14">
        <v>40757</v>
      </c>
      <c r="B109" s="17" t="s">
        <v>231</v>
      </c>
      <c r="C109" s="6" t="s">
        <v>50</v>
      </c>
      <c r="D109" s="6">
        <v>-20000</v>
      </c>
      <c r="F109" s="6" t="s">
        <v>51</v>
      </c>
    </row>
    <row r="110" spans="1:6" s="6" customFormat="1">
      <c r="A110" s="14">
        <v>40757</v>
      </c>
      <c r="B110" s="17" t="s">
        <v>231</v>
      </c>
      <c r="C110" s="6" t="s">
        <v>52</v>
      </c>
      <c r="D110" s="6">
        <v>-4500</v>
      </c>
      <c r="E110" s="6">
        <v>202898</v>
      </c>
      <c r="F110" s="6" t="s">
        <v>199</v>
      </c>
    </row>
    <row r="111" spans="1:6" s="6" customFormat="1">
      <c r="A111" s="14">
        <v>40759</v>
      </c>
      <c r="B111" s="17" t="s">
        <v>231</v>
      </c>
      <c r="C111" s="6" t="s">
        <v>180</v>
      </c>
      <c r="D111" s="6">
        <v>21722</v>
      </c>
      <c r="E111" s="6">
        <v>224620</v>
      </c>
      <c r="F111" s="6" t="s">
        <v>12</v>
      </c>
    </row>
    <row r="112" spans="1:6" s="6" customFormat="1">
      <c r="A112" s="14">
        <v>40764</v>
      </c>
      <c r="B112" s="17" t="s">
        <v>231</v>
      </c>
      <c r="C112" s="6" t="s">
        <v>183</v>
      </c>
      <c r="D112" s="6">
        <v>27456</v>
      </c>
      <c r="F112" s="6" t="s">
        <v>12</v>
      </c>
    </row>
    <row r="113" spans="1:6" s="6" customFormat="1">
      <c r="A113" s="14">
        <v>40764</v>
      </c>
      <c r="B113" s="17" t="s">
        <v>231</v>
      </c>
      <c r="C113" s="6" t="s">
        <v>181</v>
      </c>
      <c r="D113" s="6">
        <v>113760</v>
      </c>
      <c r="E113" s="6">
        <v>365836</v>
      </c>
      <c r="F113" s="6" t="s">
        <v>12</v>
      </c>
    </row>
    <row r="114" spans="1:6" s="6" customFormat="1">
      <c r="A114" s="14">
        <v>40765</v>
      </c>
      <c r="B114" s="17" t="s">
        <v>231</v>
      </c>
      <c r="C114" s="6" t="s">
        <v>168</v>
      </c>
      <c r="D114" s="6">
        <v>20600</v>
      </c>
      <c r="E114" s="6">
        <v>386436</v>
      </c>
      <c r="F114" s="6" t="s">
        <v>12</v>
      </c>
    </row>
    <row r="115" spans="1:6" s="6" customFormat="1">
      <c r="A115" s="14">
        <v>40767</v>
      </c>
      <c r="B115" s="17" t="s">
        <v>231</v>
      </c>
      <c r="C115" s="6" t="s">
        <v>184</v>
      </c>
      <c r="D115" s="6">
        <v>27360</v>
      </c>
      <c r="F115" s="6" t="s">
        <v>12</v>
      </c>
    </row>
    <row r="116" spans="1:6" s="6" customFormat="1">
      <c r="A116" s="14">
        <v>40767</v>
      </c>
      <c r="B116" s="17" t="s">
        <v>231</v>
      </c>
      <c r="C116" s="6" t="s">
        <v>44</v>
      </c>
      <c r="D116" s="6">
        <v>-800</v>
      </c>
      <c r="E116" s="6">
        <v>412996</v>
      </c>
      <c r="F116" s="6" t="s">
        <v>45</v>
      </c>
    </row>
    <row r="117" spans="1:6" s="6" customFormat="1">
      <c r="A117" s="14">
        <v>40771</v>
      </c>
      <c r="B117" s="17" t="s">
        <v>232</v>
      </c>
      <c r="C117" s="6" t="s">
        <v>35</v>
      </c>
      <c r="D117" s="6">
        <v>-9726</v>
      </c>
      <c r="E117" s="6">
        <v>403270</v>
      </c>
      <c r="F117" s="6" t="s">
        <v>36</v>
      </c>
    </row>
    <row r="118" spans="1:6" s="6" customFormat="1">
      <c r="A118" s="14">
        <v>40773</v>
      </c>
      <c r="B118" s="17" t="s">
        <v>231</v>
      </c>
      <c r="C118" s="6" t="s">
        <v>182</v>
      </c>
      <c r="D118" s="6">
        <v>22727</v>
      </c>
      <c r="E118" s="6">
        <v>425542</v>
      </c>
      <c r="F118" s="6" t="s">
        <v>12</v>
      </c>
    </row>
    <row r="119" spans="1:6" s="6" customFormat="1">
      <c r="A119" s="14">
        <v>40773</v>
      </c>
      <c r="B119" s="17" t="s">
        <v>233</v>
      </c>
      <c r="C119" s="6" t="s">
        <v>37</v>
      </c>
      <c r="D119" s="6">
        <v>-20614</v>
      </c>
      <c r="F119" s="6" t="s">
        <v>38</v>
      </c>
    </row>
    <row r="120" spans="1:6" s="6" customFormat="1">
      <c r="A120" s="14">
        <v>40773</v>
      </c>
      <c r="B120" s="17" t="s">
        <v>233</v>
      </c>
      <c r="C120" s="6" t="s">
        <v>180</v>
      </c>
      <c r="D120" s="6">
        <v>550</v>
      </c>
      <c r="E120" s="6">
        <v>405478</v>
      </c>
      <c r="F120" s="6" t="s">
        <v>12</v>
      </c>
    </row>
    <row r="121" spans="1:6" s="6" customFormat="1">
      <c r="A121" s="14">
        <v>40784</v>
      </c>
      <c r="B121" s="17" t="s">
        <v>232</v>
      </c>
      <c r="C121" s="6" t="s">
        <v>35</v>
      </c>
      <c r="D121" s="6">
        <v>-9768</v>
      </c>
      <c r="E121" s="6">
        <v>395710</v>
      </c>
      <c r="F121" s="6" t="s">
        <v>36</v>
      </c>
    </row>
    <row r="122" spans="1:6" s="6" customFormat="1">
      <c r="A122" s="14">
        <v>40785</v>
      </c>
      <c r="B122" s="17" t="s">
        <v>231</v>
      </c>
      <c r="C122" s="6" t="s">
        <v>55</v>
      </c>
      <c r="D122" s="6">
        <v>-10000</v>
      </c>
      <c r="E122" s="6">
        <v>385710</v>
      </c>
      <c r="F122" s="6" t="s">
        <v>56</v>
      </c>
    </row>
    <row r="123" spans="1:6" s="6" customFormat="1">
      <c r="A123" s="14">
        <v>40786</v>
      </c>
      <c r="B123" s="17" t="s">
        <v>231</v>
      </c>
      <c r="C123" s="6" t="s">
        <v>44</v>
      </c>
      <c r="D123" s="6">
        <v>-3180</v>
      </c>
      <c r="F123" s="6" t="s">
        <v>45</v>
      </c>
    </row>
    <row r="124" spans="1:6" s="6" customFormat="1">
      <c r="A124" s="14">
        <v>40786</v>
      </c>
      <c r="B124" s="17" t="s">
        <v>231</v>
      </c>
      <c r="C124" s="6" t="s">
        <v>46</v>
      </c>
      <c r="D124" s="6">
        <v>26</v>
      </c>
      <c r="F124" s="6" t="s">
        <v>47</v>
      </c>
    </row>
    <row r="125" spans="1:6" s="6" customFormat="1">
      <c r="A125" s="14">
        <v>40786</v>
      </c>
      <c r="B125" s="17" t="s">
        <v>231</v>
      </c>
      <c r="C125" s="6" t="s">
        <v>44</v>
      </c>
      <c r="D125" s="6">
        <v>-99</v>
      </c>
      <c r="F125" s="6" t="s">
        <v>45</v>
      </c>
    </row>
    <row r="126" spans="1:6" s="6" customFormat="1">
      <c r="A126" s="14">
        <v>40786</v>
      </c>
      <c r="B126" s="17" t="s">
        <v>231</v>
      </c>
      <c r="C126" s="6" t="s">
        <v>184</v>
      </c>
      <c r="D126" s="6">
        <v>27360</v>
      </c>
      <c r="E126" s="6">
        <v>409817</v>
      </c>
      <c r="F126" s="6" t="s">
        <v>12</v>
      </c>
    </row>
    <row r="127" spans="1:6" s="6" customFormat="1">
      <c r="A127" s="14">
        <v>40787</v>
      </c>
      <c r="C127" s="6" t="s">
        <v>33</v>
      </c>
      <c r="D127" s="6">
        <v>-25000</v>
      </c>
      <c r="E127" s="6">
        <v>384817</v>
      </c>
    </row>
    <row r="128" spans="1:6" s="6" customFormat="1">
      <c r="A128" s="14">
        <v>40788</v>
      </c>
      <c r="C128" s="6" t="s">
        <v>235</v>
      </c>
      <c r="D128" s="6">
        <v>-120000</v>
      </c>
      <c r="E128" s="6">
        <v>264817</v>
      </c>
    </row>
    <row r="129" spans="1:5" s="6" customFormat="1">
      <c r="A129" s="14">
        <v>40792</v>
      </c>
      <c r="C129" s="6" t="s">
        <v>50</v>
      </c>
      <c r="D129" s="6">
        <v>-20000</v>
      </c>
      <c r="E129" s="6">
        <v>244817</v>
      </c>
    </row>
    <row r="130" spans="1:5" s="6" customFormat="1">
      <c r="A130" s="14">
        <v>40792</v>
      </c>
      <c r="C130" s="6" t="s">
        <v>52</v>
      </c>
      <c r="D130" s="6">
        <v>-4500</v>
      </c>
      <c r="E130" s="6">
        <v>240317</v>
      </c>
    </row>
    <row r="131" spans="1:5" s="6" customFormat="1">
      <c r="A131" s="14">
        <v>40793</v>
      </c>
      <c r="C131" s="6" t="s">
        <v>180</v>
      </c>
      <c r="D131" s="6">
        <v>22272</v>
      </c>
      <c r="E131" s="6">
        <v>262589</v>
      </c>
    </row>
    <row r="132" spans="1:5" s="6" customFormat="1">
      <c r="A132" s="14">
        <v>40793</v>
      </c>
      <c r="C132" s="6" t="s">
        <v>168</v>
      </c>
      <c r="D132" s="6">
        <v>20600</v>
      </c>
      <c r="E132" s="6">
        <v>283189</v>
      </c>
    </row>
    <row r="133" spans="1:5" s="6" customFormat="1">
      <c r="A133" s="14">
        <v>40794</v>
      </c>
      <c r="C133" s="6" t="s">
        <v>236</v>
      </c>
      <c r="D133" s="6">
        <v>-50000</v>
      </c>
      <c r="E133" s="6">
        <v>233189</v>
      </c>
    </row>
    <row r="134" spans="1:5" s="6" customFormat="1">
      <c r="A134" s="14">
        <v>40795</v>
      </c>
      <c r="C134" s="6" t="s">
        <v>183</v>
      </c>
      <c r="D134" s="6">
        <v>27456</v>
      </c>
      <c r="E134" s="6">
        <v>260645</v>
      </c>
    </row>
    <row r="135" spans="1:5" s="6" customFormat="1">
      <c r="A135" s="14">
        <v>40800</v>
      </c>
      <c r="C135" s="6" t="s">
        <v>44</v>
      </c>
      <c r="D135" s="6">
        <v>-1052</v>
      </c>
      <c r="E135" s="6">
        <v>259593</v>
      </c>
    </row>
    <row r="136" spans="1:5" s="6" customFormat="1">
      <c r="A136" s="14">
        <v>40808</v>
      </c>
      <c r="C136" s="6" t="s">
        <v>182</v>
      </c>
      <c r="D136" s="6">
        <v>22272</v>
      </c>
      <c r="E136" s="6">
        <v>281865</v>
      </c>
    </row>
    <row r="137" spans="1:5" s="6" customFormat="1">
      <c r="A137" s="14">
        <v>40812</v>
      </c>
      <c r="C137" s="6" t="s">
        <v>237</v>
      </c>
      <c r="D137" s="6">
        <v>-1401</v>
      </c>
      <c r="E137" s="6">
        <v>280464</v>
      </c>
    </row>
    <row r="138" spans="1:5" s="6" customFormat="1">
      <c r="A138" s="14">
        <v>40812</v>
      </c>
      <c r="C138" s="6" t="s">
        <v>37</v>
      </c>
      <c r="D138" s="6">
        <v>-20595</v>
      </c>
      <c r="E138" s="6">
        <v>259869</v>
      </c>
    </row>
    <row r="139" spans="1:5" s="6" customFormat="1">
      <c r="A139" s="14">
        <v>40813</v>
      </c>
      <c r="C139" s="6" t="s">
        <v>180</v>
      </c>
      <c r="D139" s="6">
        <v>550</v>
      </c>
      <c r="E139" s="6">
        <v>260419</v>
      </c>
    </row>
    <row r="140" spans="1:5" s="6" customFormat="1">
      <c r="A140" s="14">
        <v>40813</v>
      </c>
      <c r="C140" s="6" t="s">
        <v>238</v>
      </c>
      <c r="D140" s="6">
        <v>-10000</v>
      </c>
      <c r="E140" s="6">
        <v>250419</v>
      </c>
    </row>
    <row r="141" spans="1:5" s="6" customFormat="1">
      <c r="A141" s="14">
        <v>40816</v>
      </c>
      <c r="C141" s="6" t="s">
        <v>44</v>
      </c>
      <c r="D141" s="6">
        <v>-4117</v>
      </c>
      <c r="E141" s="6">
        <v>246302</v>
      </c>
    </row>
    <row r="142" spans="1:5" s="6" customFormat="1">
      <c r="A142" s="14">
        <v>40816</v>
      </c>
      <c r="C142" s="6" t="s">
        <v>46</v>
      </c>
      <c r="D142" s="6">
        <v>18</v>
      </c>
      <c r="E142" s="6">
        <v>246320</v>
      </c>
    </row>
    <row r="143" spans="1:5" s="6" customFormat="1">
      <c r="A143" s="14">
        <v>40816</v>
      </c>
      <c r="C143" s="6" t="s">
        <v>44</v>
      </c>
      <c r="D143" s="6">
        <v>-99</v>
      </c>
      <c r="E143" s="6">
        <v>246221</v>
      </c>
    </row>
    <row r="144" spans="1:5" s="6" customFormat="1">
      <c r="A144" s="14">
        <v>40819</v>
      </c>
      <c r="C144" s="6" t="s">
        <v>33</v>
      </c>
      <c r="D144" s="6">
        <v>-25000</v>
      </c>
      <c r="E144" s="6">
        <v>221221</v>
      </c>
    </row>
    <row r="145" spans="1:5" s="6" customFormat="1">
      <c r="A145" s="14">
        <v>40819</v>
      </c>
      <c r="C145" s="6" t="s">
        <v>35</v>
      </c>
      <c r="D145" s="6">
        <v>-9768</v>
      </c>
      <c r="E145" s="6">
        <v>211453</v>
      </c>
    </row>
    <row r="146" spans="1:5" s="6" customFormat="1">
      <c r="A146" s="14">
        <v>40822</v>
      </c>
      <c r="C146" s="6" t="s">
        <v>168</v>
      </c>
      <c r="D146" s="6">
        <v>20600</v>
      </c>
      <c r="E146" s="6">
        <v>232053</v>
      </c>
    </row>
    <row r="147" spans="1:5" s="6" customFormat="1">
      <c r="A147" s="14">
        <v>40823</v>
      </c>
      <c r="C147" s="6" t="s">
        <v>184</v>
      </c>
      <c r="D147" s="6">
        <v>27360</v>
      </c>
      <c r="E147" s="6">
        <v>259413</v>
      </c>
    </row>
    <row r="148" spans="1:5" s="6" customFormat="1">
      <c r="A148" s="14">
        <v>40826</v>
      </c>
      <c r="C148" s="6" t="s">
        <v>183</v>
      </c>
      <c r="D148" s="6">
        <v>27456</v>
      </c>
    </row>
    <row r="149" spans="1:5" s="6" customFormat="1">
      <c r="A149" s="14">
        <v>40826</v>
      </c>
      <c r="C149" s="6" t="s">
        <v>182</v>
      </c>
      <c r="D149" s="6">
        <v>22272</v>
      </c>
      <c r="E149" s="6">
        <v>309141</v>
      </c>
    </row>
    <row r="150" spans="1:5" s="6" customFormat="1">
      <c r="A150" s="14">
        <v>40829</v>
      </c>
      <c r="C150" s="6" t="s">
        <v>55</v>
      </c>
      <c r="D150" s="6">
        <v>-30000</v>
      </c>
      <c r="E150" s="6">
        <v>279141</v>
      </c>
    </row>
    <row r="151" spans="1:5" s="6" customFormat="1">
      <c r="A151" s="14">
        <v>40830</v>
      </c>
      <c r="C151" s="6" t="s">
        <v>185</v>
      </c>
      <c r="D151" s="6">
        <v>50000</v>
      </c>
    </row>
    <row r="152" spans="1:5" s="6" customFormat="1">
      <c r="A152" s="14">
        <v>40830</v>
      </c>
      <c r="C152" s="6" t="s">
        <v>44</v>
      </c>
      <c r="D152" s="6">
        <v>-172</v>
      </c>
      <c r="E152" s="6">
        <v>328969</v>
      </c>
    </row>
    <row r="153" spans="1:5" s="6" customFormat="1">
      <c r="A153" s="14">
        <v>40835</v>
      </c>
      <c r="C153" s="6" t="s">
        <v>240</v>
      </c>
      <c r="D153" s="6">
        <v>-42500</v>
      </c>
      <c r="E153" s="6">
        <v>286469</v>
      </c>
    </row>
    <row r="154" spans="1:5" s="6" customFormat="1">
      <c r="A154" s="14">
        <v>40836</v>
      </c>
      <c r="C154" s="6" t="s">
        <v>50</v>
      </c>
      <c r="D154" s="6">
        <v>-20000</v>
      </c>
    </row>
    <row r="155" spans="1:5" s="6" customFormat="1">
      <c r="A155" s="14">
        <v>40836</v>
      </c>
      <c r="C155" s="6" t="s">
        <v>52</v>
      </c>
      <c r="D155" s="6">
        <v>-4500</v>
      </c>
    </row>
    <row r="156" spans="1:5" s="6" customFormat="1">
      <c r="A156" s="14">
        <v>40836</v>
      </c>
      <c r="C156" s="6" t="s">
        <v>235</v>
      </c>
      <c r="D156" s="6">
        <v>-180000</v>
      </c>
      <c r="E156" s="6">
        <v>81969</v>
      </c>
    </row>
    <row r="157" spans="1:5" s="6" customFormat="1">
      <c r="A157" s="14">
        <v>40840</v>
      </c>
      <c r="C157" s="6" t="s">
        <v>37</v>
      </c>
      <c r="D157" s="6">
        <v>-20595</v>
      </c>
    </row>
    <row r="158" spans="1:5" s="6" customFormat="1">
      <c r="A158" s="14">
        <v>40840</v>
      </c>
      <c r="C158" s="6" t="s">
        <v>180</v>
      </c>
      <c r="D158" s="6">
        <v>550</v>
      </c>
      <c r="E158" s="6">
        <v>61924</v>
      </c>
    </row>
    <row r="159" spans="1:5" s="6" customFormat="1">
      <c r="A159" s="14">
        <v>40840</v>
      </c>
      <c r="C159" s="6" t="s">
        <v>44</v>
      </c>
      <c r="D159" s="6">
        <v>-4913</v>
      </c>
      <c r="E159" s="6">
        <v>57011</v>
      </c>
    </row>
    <row r="160" spans="1:5" s="6" customFormat="1">
      <c r="A160" s="14">
        <v>40844</v>
      </c>
      <c r="C160" s="6" t="s">
        <v>46</v>
      </c>
      <c r="D160" s="6">
        <v>15</v>
      </c>
    </row>
    <row r="161" spans="1:6" s="6" customFormat="1">
      <c r="A161" s="14">
        <v>40844</v>
      </c>
      <c r="C161" s="6" t="s">
        <v>44</v>
      </c>
      <c r="D161" s="6">
        <v>-99</v>
      </c>
      <c r="E161" s="6">
        <v>56927</v>
      </c>
    </row>
    <row r="162" spans="1:6" s="6" customFormat="1">
      <c r="A162" s="14">
        <v>40849</v>
      </c>
      <c r="C162" s="6" t="s">
        <v>33</v>
      </c>
      <c r="D162" s="6">
        <v>-25000</v>
      </c>
      <c r="E162" s="6">
        <v>31927</v>
      </c>
    </row>
    <row r="163" spans="1:6" s="6" customFormat="1">
      <c r="A163" s="14">
        <v>40849</v>
      </c>
      <c r="C163" s="6" t="s">
        <v>35</v>
      </c>
      <c r="D163" s="6">
        <v>-9776</v>
      </c>
      <c r="E163" s="6">
        <v>22151</v>
      </c>
    </row>
    <row r="164" spans="1:6" s="6" customFormat="1">
      <c r="A164" s="14">
        <v>40856</v>
      </c>
      <c r="C164" s="6" t="s">
        <v>183</v>
      </c>
      <c r="D164" s="6">
        <v>27456</v>
      </c>
    </row>
    <row r="165" spans="1:6" s="6" customFormat="1">
      <c r="A165" s="14">
        <v>40856</v>
      </c>
      <c r="C165" s="6" t="s">
        <v>168</v>
      </c>
      <c r="D165" s="6">
        <v>20600</v>
      </c>
      <c r="E165" s="6">
        <v>70207</v>
      </c>
    </row>
    <row r="166" spans="1:6" s="6" customFormat="1">
      <c r="A166" s="14">
        <v>40861</v>
      </c>
      <c r="C166" s="6" t="s">
        <v>44</v>
      </c>
      <c r="D166" s="6">
        <v>-462</v>
      </c>
    </row>
    <row r="167" spans="1:6" s="6" customFormat="1">
      <c r="A167" s="14">
        <v>40861</v>
      </c>
      <c r="C167" s="6" t="s">
        <v>55</v>
      </c>
      <c r="D167" s="6">
        <v>-69000</v>
      </c>
      <c r="E167" s="6">
        <v>745</v>
      </c>
    </row>
    <row r="168" spans="1:6" s="6" customFormat="1">
      <c r="A168" s="14">
        <v>40864</v>
      </c>
      <c r="C168" s="6" t="s">
        <v>182</v>
      </c>
      <c r="D168" s="6">
        <v>22272</v>
      </c>
      <c r="E168" s="6">
        <v>23017</v>
      </c>
    </row>
    <row r="169" spans="1:6" s="6" customFormat="1">
      <c r="A169" s="14">
        <v>40871</v>
      </c>
      <c r="C169" s="6" t="s">
        <v>243</v>
      </c>
      <c r="D169" s="6">
        <v>-11789</v>
      </c>
      <c r="E169" s="6">
        <v>11228</v>
      </c>
    </row>
    <row r="170" spans="1:6" s="6" customFormat="1">
      <c r="A170" s="14">
        <v>40877</v>
      </c>
      <c r="C170" s="6" t="s">
        <v>44</v>
      </c>
      <c r="D170" s="6">
        <v>-2321</v>
      </c>
    </row>
    <row r="171" spans="1:6" s="6" customFormat="1">
      <c r="A171" s="14">
        <v>40877</v>
      </c>
      <c r="C171" s="6" t="s">
        <v>46</v>
      </c>
      <c r="D171" s="6">
        <v>2</v>
      </c>
      <c r="E171" s="6">
        <v>8909</v>
      </c>
    </row>
    <row r="172" spans="1:6">
      <c r="A172" s="25">
        <v>40909</v>
      </c>
      <c r="B172" s="15" t="s">
        <v>253</v>
      </c>
      <c r="C172" t="s">
        <v>265</v>
      </c>
      <c r="D172">
        <v>0</v>
      </c>
      <c r="E172">
        <v>121959</v>
      </c>
    </row>
    <row r="173" spans="1:6">
      <c r="A173" s="25">
        <v>40910</v>
      </c>
      <c r="B173" s="15" t="s">
        <v>266</v>
      </c>
      <c r="C173" t="s">
        <v>33</v>
      </c>
      <c r="D173">
        <v>-25400</v>
      </c>
      <c r="E173" t="s">
        <v>34</v>
      </c>
    </row>
    <row r="174" spans="1:6">
      <c r="A174" s="25">
        <v>40910</v>
      </c>
      <c r="B174" s="15" t="s">
        <v>266</v>
      </c>
      <c r="C174" t="s">
        <v>236</v>
      </c>
      <c r="D174">
        <v>-50000</v>
      </c>
      <c r="E174" t="s">
        <v>267</v>
      </c>
    </row>
    <row r="175" spans="1:6">
      <c r="A175" s="25">
        <v>40910</v>
      </c>
      <c r="B175" s="15" t="s">
        <v>266</v>
      </c>
      <c r="C175" t="s">
        <v>35</v>
      </c>
      <c r="D175">
        <v>-9768</v>
      </c>
      <c r="E175">
        <v>36791</v>
      </c>
      <c r="F175" t="s">
        <v>36</v>
      </c>
    </row>
    <row r="176" spans="1:6">
      <c r="A176" s="25">
        <v>40917</v>
      </c>
      <c r="B176" s="15" t="s">
        <v>266</v>
      </c>
      <c r="C176" t="s">
        <v>183</v>
      </c>
      <c r="D176">
        <v>27456</v>
      </c>
      <c r="E176" t="s">
        <v>12</v>
      </c>
    </row>
    <row r="177" spans="1:6">
      <c r="A177" s="25">
        <v>40917</v>
      </c>
      <c r="B177" s="15" t="s">
        <v>266</v>
      </c>
      <c r="C177" t="s">
        <v>268</v>
      </c>
      <c r="D177">
        <v>-20000</v>
      </c>
      <c r="E177">
        <v>44247</v>
      </c>
      <c r="F177" t="s">
        <v>269</v>
      </c>
    </row>
    <row r="178" spans="1:6">
      <c r="A178" s="25">
        <v>40918</v>
      </c>
      <c r="B178" s="15" t="s">
        <v>266</v>
      </c>
      <c r="C178" t="s">
        <v>168</v>
      </c>
      <c r="D178">
        <v>20600</v>
      </c>
      <c r="E178">
        <v>64847</v>
      </c>
      <c r="F178" t="s">
        <v>12</v>
      </c>
    </row>
    <row r="179" spans="1:6">
      <c r="A179" s="25">
        <v>40919</v>
      </c>
      <c r="B179" s="15" t="s">
        <v>266</v>
      </c>
      <c r="C179" t="s">
        <v>181</v>
      </c>
      <c r="D179">
        <v>54563</v>
      </c>
      <c r="E179" t="s">
        <v>12</v>
      </c>
    </row>
    <row r="180" spans="1:6">
      <c r="A180" s="25">
        <v>40919</v>
      </c>
      <c r="B180" s="15" t="s">
        <v>266</v>
      </c>
      <c r="C180" t="s">
        <v>181</v>
      </c>
      <c r="D180">
        <v>113760</v>
      </c>
      <c r="E180">
        <v>233170</v>
      </c>
      <c r="F180" t="s">
        <v>12</v>
      </c>
    </row>
    <row r="181" spans="1:6">
      <c r="A181" s="25">
        <v>40921</v>
      </c>
      <c r="B181" s="15" t="s">
        <v>266</v>
      </c>
      <c r="C181" t="s">
        <v>44</v>
      </c>
      <c r="D181">
        <v>-793</v>
      </c>
      <c r="E181">
        <v>232377</v>
      </c>
      <c r="F181" t="s">
        <v>45</v>
      </c>
    </row>
    <row r="182" spans="1:6">
      <c r="A182" s="25">
        <v>40925</v>
      </c>
      <c r="B182" s="15" t="s">
        <v>266</v>
      </c>
      <c r="C182" t="s">
        <v>185</v>
      </c>
      <c r="D182">
        <v>86425</v>
      </c>
      <c r="E182">
        <v>318802</v>
      </c>
      <c r="F182" t="s">
        <v>12</v>
      </c>
    </row>
    <row r="183" spans="1:6">
      <c r="A183" s="25">
        <v>40926</v>
      </c>
      <c r="B183" s="15" t="s">
        <v>266</v>
      </c>
      <c r="C183" t="s">
        <v>182</v>
      </c>
      <c r="D183">
        <v>22272</v>
      </c>
      <c r="E183">
        <v>341074</v>
      </c>
      <c r="F183" t="s">
        <v>12</v>
      </c>
    </row>
    <row r="184" spans="1:6">
      <c r="A184" s="25">
        <v>40932</v>
      </c>
      <c r="B184" s="15" t="s">
        <v>266</v>
      </c>
      <c r="C184" t="s">
        <v>37</v>
      </c>
      <c r="D184">
        <v>-20595</v>
      </c>
      <c r="E184" t="s">
        <v>38</v>
      </c>
    </row>
    <row r="185" spans="1:6">
      <c r="A185" s="25">
        <v>40932</v>
      </c>
      <c r="B185" s="15" t="s">
        <v>266</v>
      </c>
      <c r="C185" t="s">
        <v>274</v>
      </c>
      <c r="D185">
        <v>550</v>
      </c>
      <c r="E185" t="s">
        <v>270</v>
      </c>
    </row>
    <row r="186" spans="1:6">
      <c r="A186" s="25">
        <v>40932</v>
      </c>
      <c r="B186" s="15" t="s">
        <v>266</v>
      </c>
      <c r="C186" t="s">
        <v>237</v>
      </c>
      <c r="D186">
        <v>-17561</v>
      </c>
      <c r="E186" t="s">
        <v>41</v>
      </c>
    </row>
    <row r="187" spans="1:6">
      <c r="A187" s="25">
        <v>40932</v>
      </c>
      <c r="B187" s="15" t="s">
        <v>266</v>
      </c>
      <c r="C187" t="s">
        <v>187</v>
      </c>
      <c r="D187">
        <v>-29276</v>
      </c>
      <c r="E187" t="s">
        <v>43</v>
      </c>
    </row>
    <row r="188" spans="1:6">
      <c r="A188" s="25">
        <v>40932</v>
      </c>
      <c r="B188" s="15" t="s">
        <v>266</v>
      </c>
      <c r="C188" t="s">
        <v>275</v>
      </c>
      <c r="D188">
        <v>-20320</v>
      </c>
      <c r="E188">
        <v>253872</v>
      </c>
      <c r="F188" t="s">
        <v>271</v>
      </c>
    </row>
    <row r="189" spans="1:6">
      <c r="A189" s="25">
        <v>40939</v>
      </c>
      <c r="B189" s="15" t="s">
        <v>266</v>
      </c>
      <c r="C189" t="s">
        <v>44</v>
      </c>
      <c r="D189">
        <v>-3500</v>
      </c>
      <c r="E189" t="s">
        <v>45</v>
      </c>
    </row>
    <row r="190" spans="1:6">
      <c r="A190" s="25">
        <v>40939</v>
      </c>
      <c r="B190" s="15" t="s">
        <v>266</v>
      </c>
      <c r="C190" t="s">
        <v>46</v>
      </c>
      <c r="D190">
        <v>17</v>
      </c>
      <c r="E190" t="s">
        <v>47</v>
      </c>
    </row>
    <row r="191" spans="1:6">
      <c r="A191" s="25">
        <v>40939</v>
      </c>
      <c r="B191" s="15" t="s">
        <v>266</v>
      </c>
      <c r="C191" t="s">
        <v>272</v>
      </c>
      <c r="D191">
        <v>-3</v>
      </c>
      <c r="E191" t="s">
        <v>273</v>
      </c>
    </row>
    <row r="192" spans="1:6">
      <c r="A192" s="25">
        <v>40939</v>
      </c>
      <c r="B192" s="15" t="s">
        <v>266</v>
      </c>
      <c r="C192" t="s">
        <v>35</v>
      </c>
      <c r="D192">
        <v>-9895</v>
      </c>
      <c r="E192">
        <v>240491</v>
      </c>
      <c r="F192" t="s">
        <v>36</v>
      </c>
    </row>
    <row r="193" spans="1:6">
      <c r="A193" s="25">
        <v>40940</v>
      </c>
      <c r="B193" s="15" t="s">
        <v>261</v>
      </c>
      <c r="C193" t="s">
        <v>33</v>
      </c>
      <c r="D193">
        <v>-25400</v>
      </c>
      <c r="E193" t="s">
        <v>34</v>
      </c>
    </row>
    <row r="194" spans="1:6">
      <c r="A194" s="25">
        <v>40940</v>
      </c>
      <c r="B194" s="15" t="s">
        <v>261</v>
      </c>
      <c r="C194" t="s">
        <v>50</v>
      </c>
      <c r="D194">
        <v>-36000</v>
      </c>
      <c r="E194">
        <v>179091</v>
      </c>
      <c r="F194" t="s">
        <v>51</v>
      </c>
    </row>
    <row r="195" spans="1:6">
      <c r="A195" s="25">
        <v>40945</v>
      </c>
      <c r="B195" s="15" t="s">
        <v>261</v>
      </c>
      <c r="C195" t="s">
        <v>183</v>
      </c>
      <c r="D195">
        <v>13200</v>
      </c>
      <c r="E195" t="s">
        <v>12</v>
      </c>
    </row>
    <row r="196" spans="1:6">
      <c r="A196" s="25">
        <v>40945</v>
      </c>
      <c r="B196" s="15" t="s">
        <v>261</v>
      </c>
      <c r="C196" t="s">
        <v>183</v>
      </c>
      <c r="D196">
        <v>27456</v>
      </c>
      <c r="E196">
        <v>219747</v>
      </c>
      <c r="F196" t="s">
        <v>12</v>
      </c>
    </row>
    <row r="197" spans="1:6">
      <c r="A197" s="25">
        <v>40952</v>
      </c>
      <c r="B197" s="15" t="s">
        <v>261</v>
      </c>
      <c r="C197" t="s">
        <v>182</v>
      </c>
      <c r="D197">
        <v>35534</v>
      </c>
      <c r="E197" t="s">
        <v>12</v>
      </c>
    </row>
    <row r="198" spans="1:6">
      <c r="A198" s="25">
        <v>40952</v>
      </c>
      <c r="B198" s="15" t="s">
        <v>261</v>
      </c>
      <c r="C198" t="s">
        <v>168</v>
      </c>
      <c r="D198">
        <v>33800</v>
      </c>
      <c r="E198">
        <v>289081</v>
      </c>
      <c r="F198" t="s">
        <v>12</v>
      </c>
    </row>
    <row r="199" spans="1:6">
      <c r="A199" s="25">
        <v>40953</v>
      </c>
      <c r="B199" s="15" t="s">
        <v>261</v>
      </c>
      <c r="C199" t="s">
        <v>184</v>
      </c>
      <c r="D199">
        <v>171835</v>
      </c>
      <c r="E199" t="s">
        <v>12</v>
      </c>
    </row>
    <row r="200" spans="1:6">
      <c r="A200" s="25">
        <v>40953</v>
      </c>
      <c r="B200" s="15" t="s">
        <v>261</v>
      </c>
      <c r="C200" t="s">
        <v>44</v>
      </c>
      <c r="D200">
        <v>-1220</v>
      </c>
      <c r="E200">
        <v>459696</v>
      </c>
      <c r="F200" t="s">
        <v>45</v>
      </c>
    </row>
    <row r="201" spans="1:6">
      <c r="A201" s="25">
        <v>40954</v>
      </c>
      <c r="B201" s="15" t="s">
        <v>261</v>
      </c>
      <c r="C201" t="s">
        <v>55</v>
      </c>
      <c r="D201">
        <v>-110000</v>
      </c>
      <c r="E201">
        <v>349696</v>
      </c>
      <c r="F201" t="s">
        <v>56</v>
      </c>
    </row>
    <row r="202" spans="1:6">
      <c r="A202" s="25">
        <v>40960</v>
      </c>
      <c r="B202" s="15" t="s">
        <v>261</v>
      </c>
      <c r="C202" t="s">
        <v>180</v>
      </c>
      <c r="D202">
        <v>15470</v>
      </c>
      <c r="E202">
        <v>365166</v>
      </c>
      <c r="F202" t="s">
        <v>12</v>
      </c>
    </row>
    <row r="203" spans="1:6">
      <c r="A203" s="25">
        <v>40966</v>
      </c>
      <c r="C203" s="15" t="s">
        <v>37</v>
      </c>
      <c r="D203">
        <v>-20955</v>
      </c>
      <c r="E203" t="s">
        <v>38</v>
      </c>
    </row>
    <row r="204" spans="1:6">
      <c r="A204" s="25">
        <v>40966</v>
      </c>
      <c r="C204" t="s">
        <v>180</v>
      </c>
      <c r="D204">
        <v>550</v>
      </c>
      <c r="E204">
        <v>344761</v>
      </c>
      <c r="F204" t="s">
        <v>12</v>
      </c>
    </row>
    <row r="205" spans="1:6">
      <c r="A205" s="25">
        <v>40968</v>
      </c>
      <c r="B205" s="15" t="s">
        <v>261</v>
      </c>
      <c r="C205" t="s">
        <v>44</v>
      </c>
      <c r="D205">
        <v>-2614</v>
      </c>
      <c r="E205" t="s">
        <v>45</v>
      </c>
    </row>
    <row r="206" spans="1:6">
      <c r="A206" s="25">
        <v>40968</v>
      </c>
      <c r="B206" s="15" t="s">
        <v>261</v>
      </c>
      <c r="C206" t="s">
        <v>46</v>
      </c>
      <c r="D206">
        <v>19</v>
      </c>
      <c r="E206" t="s">
        <v>47</v>
      </c>
    </row>
    <row r="207" spans="1:6">
      <c r="A207" s="25">
        <v>40968</v>
      </c>
      <c r="B207" s="15" t="s">
        <v>261</v>
      </c>
      <c r="C207" t="s">
        <v>44</v>
      </c>
      <c r="D207">
        <v>-99</v>
      </c>
      <c r="E207">
        <v>342067</v>
      </c>
      <c r="F207" t="s">
        <v>45</v>
      </c>
    </row>
  </sheetData>
  <autoFilter ref="A7:F17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54" workbookViewId="0">
      <selection activeCell="B81" sqref="B81"/>
    </sheetView>
  </sheetViews>
  <sheetFormatPr baseColWidth="10" defaultRowHeight="15" x14ac:dyDescent="0"/>
  <cols>
    <col min="1" max="1" width="10.33203125" style="12" bestFit="1" customWidth="1"/>
    <col min="2" max="2" width="13.1640625" style="15" bestFit="1" customWidth="1"/>
    <col min="3" max="3" width="27.6640625" customWidth="1"/>
    <col min="4" max="4" width="11.83203125" bestFit="1" customWidth="1"/>
    <col min="5" max="5" width="11.33203125" bestFit="1" customWidth="1"/>
  </cols>
  <sheetData>
    <row r="1" spans="1:6" s="1" customFormat="1">
      <c r="A1" s="13" t="s">
        <v>4</v>
      </c>
      <c r="B1" s="16" t="s">
        <v>5</v>
      </c>
      <c r="C1" s="1" t="s">
        <v>6</v>
      </c>
      <c r="D1" s="1" t="s">
        <v>7</v>
      </c>
      <c r="E1" s="1" t="s">
        <v>8</v>
      </c>
      <c r="F1" s="1" t="s">
        <v>9</v>
      </c>
    </row>
    <row r="2" spans="1:6">
      <c r="A2" s="14" t="s">
        <v>74</v>
      </c>
      <c r="B2" s="17">
        <v>293</v>
      </c>
      <c r="C2" s="6" t="s">
        <v>75</v>
      </c>
      <c r="D2" s="6">
        <v>-790</v>
      </c>
      <c r="E2" s="6">
        <v>-790</v>
      </c>
      <c r="F2" s="6" t="s">
        <v>76</v>
      </c>
    </row>
    <row r="3" spans="1:6">
      <c r="A3" s="14" t="s">
        <v>77</v>
      </c>
      <c r="B3" s="17">
        <v>39609</v>
      </c>
      <c r="C3" s="6" t="s">
        <v>78</v>
      </c>
      <c r="D3" s="6">
        <v>3995</v>
      </c>
      <c r="E3" s="6">
        <v>3205</v>
      </c>
      <c r="F3" s="6" t="s">
        <v>12</v>
      </c>
    </row>
    <row r="4" spans="1:6">
      <c r="A4" s="14" t="s">
        <v>77</v>
      </c>
      <c r="B4" s="17">
        <v>39611</v>
      </c>
      <c r="C4" s="6" t="s">
        <v>79</v>
      </c>
      <c r="D4" s="6">
        <v>3989</v>
      </c>
      <c r="E4" s="6">
        <v>7194</v>
      </c>
      <c r="F4" s="6" t="s">
        <v>12</v>
      </c>
    </row>
    <row r="5" spans="1:6">
      <c r="A5" s="14" t="s">
        <v>77</v>
      </c>
      <c r="B5" s="17">
        <v>39607</v>
      </c>
      <c r="C5" s="6" t="s">
        <v>21</v>
      </c>
      <c r="D5" s="6">
        <v>3238</v>
      </c>
      <c r="E5" s="6">
        <v>10432</v>
      </c>
      <c r="F5" s="6" t="s">
        <v>12</v>
      </c>
    </row>
    <row r="6" spans="1:6">
      <c r="A6" s="14" t="s">
        <v>77</v>
      </c>
      <c r="B6" s="17">
        <v>39606</v>
      </c>
      <c r="C6" s="6" t="s">
        <v>80</v>
      </c>
      <c r="D6" s="6">
        <v>3241</v>
      </c>
      <c r="E6" s="6">
        <v>13673</v>
      </c>
      <c r="F6" s="6" t="s">
        <v>12</v>
      </c>
    </row>
    <row r="7" spans="1:6">
      <c r="A7" s="14" t="s">
        <v>77</v>
      </c>
      <c r="B7" s="17">
        <v>39610</v>
      </c>
      <c r="C7" s="6" t="s">
        <v>81</v>
      </c>
      <c r="D7" s="6">
        <v>3977</v>
      </c>
      <c r="E7" s="6">
        <v>17650</v>
      </c>
      <c r="F7" s="6" t="s">
        <v>12</v>
      </c>
    </row>
    <row r="8" spans="1:6">
      <c r="A8" s="14" t="s">
        <v>82</v>
      </c>
      <c r="B8" s="17">
        <v>39608</v>
      </c>
      <c r="C8" s="6" t="s">
        <v>83</v>
      </c>
      <c r="D8" s="6">
        <v>3123</v>
      </c>
      <c r="E8" s="6">
        <v>20773</v>
      </c>
      <c r="F8" s="6" t="s">
        <v>12</v>
      </c>
    </row>
    <row r="9" spans="1:6">
      <c r="A9" s="14" t="s">
        <v>84</v>
      </c>
      <c r="B9" s="17" t="s">
        <v>85</v>
      </c>
      <c r="C9" s="6" t="s">
        <v>75</v>
      </c>
      <c r="D9" s="6">
        <v>-590</v>
      </c>
      <c r="E9" s="6">
        <v>20183</v>
      </c>
      <c r="F9" s="6" t="s">
        <v>76</v>
      </c>
    </row>
    <row r="10" spans="1:6">
      <c r="A10" s="14" t="s">
        <v>86</v>
      </c>
      <c r="B10" s="17">
        <v>39612</v>
      </c>
      <c r="C10" s="6" t="s">
        <v>24</v>
      </c>
      <c r="D10" s="6">
        <v>2999</v>
      </c>
      <c r="E10" s="6">
        <v>23182</v>
      </c>
      <c r="F10" s="6" t="s">
        <v>12</v>
      </c>
    </row>
    <row r="11" spans="1:6">
      <c r="A11" s="14" t="s">
        <v>87</v>
      </c>
      <c r="B11" s="17">
        <v>39626</v>
      </c>
      <c r="C11" s="6" t="s">
        <v>24</v>
      </c>
      <c r="D11" s="6">
        <v>7635</v>
      </c>
      <c r="E11" s="6">
        <v>30817</v>
      </c>
      <c r="F11" s="6" t="s">
        <v>12</v>
      </c>
    </row>
    <row r="12" spans="1:6">
      <c r="A12" s="14" t="s">
        <v>88</v>
      </c>
      <c r="B12" s="17">
        <v>39616</v>
      </c>
      <c r="C12" s="6" t="s">
        <v>80</v>
      </c>
      <c r="D12" s="6">
        <v>10936</v>
      </c>
      <c r="E12" s="6">
        <v>41753</v>
      </c>
      <c r="F12" s="6" t="s">
        <v>12</v>
      </c>
    </row>
    <row r="13" spans="1:6">
      <c r="A13" s="14" t="s">
        <v>88</v>
      </c>
      <c r="B13" s="17">
        <v>39617</v>
      </c>
      <c r="C13" s="6" t="s">
        <v>21</v>
      </c>
      <c r="D13" s="6">
        <v>9779</v>
      </c>
      <c r="E13" s="6">
        <v>51532</v>
      </c>
      <c r="F13" s="6" t="s">
        <v>12</v>
      </c>
    </row>
    <row r="14" spans="1:6">
      <c r="A14" s="14" t="s">
        <v>88</v>
      </c>
      <c r="B14" s="17">
        <v>39620</v>
      </c>
      <c r="C14" s="6" t="s">
        <v>79</v>
      </c>
      <c r="D14" s="6">
        <v>11523</v>
      </c>
      <c r="E14" s="6">
        <v>63055</v>
      </c>
      <c r="F14" s="6" t="s">
        <v>12</v>
      </c>
    </row>
    <row r="15" spans="1:6">
      <c r="A15" s="14" t="s">
        <v>89</v>
      </c>
      <c r="B15" s="17">
        <v>39613</v>
      </c>
      <c r="C15" s="6" t="s">
        <v>83</v>
      </c>
      <c r="D15" s="6">
        <v>9512</v>
      </c>
      <c r="E15" s="6">
        <v>72567</v>
      </c>
      <c r="F15" s="6" t="s">
        <v>12</v>
      </c>
    </row>
    <row r="16" spans="1:6">
      <c r="A16" s="14" t="s">
        <v>90</v>
      </c>
      <c r="B16" s="17" t="s">
        <v>91</v>
      </c>
      <c r="C16" s="6" t="s">
        <v>50</v>
      </c>
      <c r="D16" s="6">
        <v>-20000</v>
      </c>
      <c r="E16" s="6"/>
      <c r="F16" s="6" t="s">
        <v>51</v>
      </c>
    </row>
    <row r="17" spans="1:6">
      <c r="A17" s="14" t="s">
        <v>90</v>
      </c>
      <c r="B17" s="17" t="s">
        <v>91</v>
      </c>
      <c r="C17" s="6" t="s">
        <v>52</v>
      </c>
      <c r="D17" s="6">
        <v>-4000</v>
      </c>
      <c r="E17" s="6"/>
      <c r="F17" s="6" t="s">
        <v>53</v>
      </c>
    </row>
    <row r="18" spans="1:6">
      <c r="A18" s="14" t="s">
        <v>90</v>
      </c>
      <c r="B18" s="17" t="s">
        <v>91</v>
      </c>
      <c r="C18" s="6" t="s">
        <v>92</v>
      </c>
      <c r="D18" s="6">
        <v>-1344</v>
      </c>
      <c r="E18" s="6"/>
      <c r="F18" s="6" t="s">
        <v>93</v>
      </c>
    </row>
    <row r="19" spans="1:6">
      <c r="A19" s="14" t="s">
        <v>90</v>
      </c>
      <c r="B19" s="17" t="s">
        <v>91</v>
      </c>
      <c r="C19" s="6" t="s">
        <v>94</v>
      </c>
      <c r="D19" s="6">
        <v>-11000</v>
      </c>
      <c r="E19" s="6"/>
      <c r="F19" s="6" t="s">
        <v>95</v>
      </c>
    </row>
    <row r="20" spans="1:6">
      <c r="A20" s="14" t="s">
        <v>90</v>
      </c>
      <c r="B20" s="17" t="s">
        <v>91</v>
      </c>
      <c r="C20" s="6" t="s">
        <v>96</v>
      </c>
      <c r="D20" s="6">
        <v>-300</v>
      </c>
      <c r="E20" s="6"/>
      <c r="F20" s="6" t="s">
        <v>97</v>
      </c>
    </row>
    <row r="21" spans="1:6">
      <c r="A21" s="14" t="s">
        <v>90</v>
      </c>
      <c r="B21" s="17" t="s">
        <v>91</v>
      </c>
      <c r="C21" s="6" t="s">
        <v>98</v>
      </c>
      <c r="D21" s="6">
        <v>-24562</v>
      </c>
      <c r="E21" s="6">
        <v>11361</v>
      </c>
      <c r="F21" s="6" t="s">
        <v>99</v>
      </c>
    </row>
    <row r="22" spans="1:6">
      <c r="A22" s="14" t="s">
        <v>100</v>
      </c>
      <c r="B22" s="17">
        <v>39614</v>
      </c>
      <c r="C22" s="6" t="s">
        <v>78</v>
      </c>
      <c r="D22" s="6">
        <v>12691</v>
      </c>
      <c r="E22" s="6">
        <v>24052</v>
      </c>
      <c r="F22" s="6" t="s">
        <v>12</v>
      </c>
    </row>
    <row r="23" spans="1:6">
      <c r="A23" s="14" t="s">
        <v>101</v>
      </c>
      <c r="B23" s="17">
        <v>39621</v>
      </c>
      <c r="C23" s="6" t="s">
        <v>24</v>
      </c>
      <c r="D23" s="6">
        <v>9222</v>
      </c>
      <c r="E23" s="6">
        <v>33274</v>
      </c>
      <c r="F23" s="6" t="s">
        <v>12</v>
      </c>
    </row>
    <row r="24" spans="1:6">
      <c r="A24" s="14" t="s">
        <v>101</v>
      </c>
      <c r="B24" s="17">
        <v>414330150</v>
      </c>
      <c r="C24" s="6" t="s">
        <v>37</v>
      </c>
      <c r="D24" s="6">
        <v>-19553</v>
      </c>
      <c r="E24" s="6"/>
      <c r="F24" s="6" t="s">
        <v>38</v>
      </c>
    </row>
    <row r="25" spans="1:6">
      <c r="A25" s="14" t="s">
        <v>101</v>
      </c>
      <c r="B25" s="17">
        <v>414330150</v>
      </c>
      <c r="C25" s="6" t="s">
        <v>21</v>
      </c>
      <c r="D25" s="6">
        <v>500</v>
      </c>
      <c r="E25" s="6" t="s">
        <v>12</v>
      </c>
      <c r="F25" s="6"/>
    </row>
    <row r="26" spans="1:6">
      <c r="A26" s="14" t="s">
        <v>101</v>
      </c>
      <c r="B26" s="17">
        <v>414330150</v>
      </c>
      <c r="C26" s="6" t="s">
        <v>102</v>
      </c>
      <c r="D26" s="6">
        <v>-5</v>
      </c>
      <c r="E26" s="6">
        <v>14216</v>
      </c>
      <c r="F26" s="6" t="s">
        <v>103</v>
      </c>
    </row>
    <row r="27" spans="1:6">
      <c r="A27" s="14" t="s">
        <v>104</v>
      </c>
      <c r="B27" s="17" t="s">
        <v>105</v>
      </c>
      <c r="C27" s="6" t="s">
        <v>106</v>
      </c>
      <c r="D27" s="6">
        <v>-3169</v>
      </c>
      <c r="E27" s="6">
        <v>11047</v>
      </c>
      <c r="F27" s="6" t="s">
        <v>107</v>
      </c>
    </row>
    <row r="28" spans="1:6">
      <c r="A28" s="14" t="s">
        <v>108</v>
      </c>
      <c r="B28" s="17">
        <v>39624</v>
      </c>
      <c r="C28" s="6" t="s">
        <v>79</v>
      </c>
      <c r="D28" s="6">
        <v>9367</v>
      </c>
      <c r="E28" s="6">
        <v>20414</v>
      </c>
      <c r="F28" s="6" t="s">
        <v>12</v>
      </c>
    </row>
    <row r="29" spans="1:6">
      <c r="A29" s="14" t="s">
        <v>108</v>
      </c>
      <c r="B29" s="17">
        <v>39623</v>
      </c>
      <c r="C29" s="6" t="s">
        <v>80</v>
      </c>
      <c r="D29" s="6">
        <v>9270</v>
      </c>
      <c r="E29" s="6">
        <v>29684</v>
      </c>
      <c r="F29" s="6" t="s">
        <v>12</v>
      </c>
    </row>
    <row r="30" spans="1:6">
      <c r="A30" s="14" t="s">
        <v>108</v>
      </c>
      <c r="B30" s="17">
        <v>39622</v>
      </c>
      <c r="C30" s="6" t="s">
        <v>21</v>
      </c>
      <c r="D30" s="6">
        <v>8054</v>
      </c>
      <c r="E30" s="6">
        <v>37738</v>
      </c>
      <c r="F30" s="6" t="s">
        <v>12</v>
      </c>
    </row>
    <row r="31" spans="1:6">
      <c r="A31" s="14" t="s">
        <v>109</v>
      </c>
      <c r="B31" s="17">
        <v>39625</v>
      </c>
      <c r="C31" s="6" t="s">
        <v>78</v>
      </c>
      <c r="D31" s="6">
        <v>10558</v>
      </c>
      <c r="E31" s="6">
        <v>48296</v>
      </c>
      <c r="F31" s="6" t="s">
        <v>12</v>
      </c>
    </row>
    <row r="32" spans="1:6">
      <c r="A32" s="14" t="s">
        <v>110</v>
      </c>
      <c r="B32" s="17">
        <v>8252471</v>
      </c>
      <c r="C32" s="6" t="s">
        <v>37</v>
      </c>
      <c r="D32" s="6">
        <v>-20595</v>
      </c>
      <c r="E32" s="6"/>
      <c r="F32" s="6" t="s">
        <v>38</v>
      </c>
    </row>
    <row r="33" spans="1:6">
      <c r="A33" s="14" t="s">
        <v>110</v>
      </c>
      <c r="B33" s="17">
        <v>8252471</v>
      </c>
      <c r="C33" s="6" t="s">
        <v>21</v>
      </c>
      <c r="D33" s="6">
        <v>500</v>
      </c>
      <c r="E33" s="6">
        <v>28201</v>
      </c>
      <c r="F33" s="6" t="s">
        <v>12</v>
      </c>
    </row>
    <row r="34" spans="1:6">
      <c r="A34" s="14" t="s">
        <v>111</v>
      </c>
      <c r="B34" s="17">
        <v>39628</v>
      </c>
      <c r="C34" s="6" t="s">
        <v>83</v>
      </c>
      <c r="D34" s="6">
        <v>7854</v>
      </c>
      <c r="E34" s="6">
        <v>36055</v>
      </c>
      <c r="F34" s="6" t="s">
        <v>12</v>
      </c>
    </row>
    <row r="35" spans="1:6">
      <c r="A35" s="14" t="s">
        <v>112</v>
      </c>
      <c r="B35" s="17" t="s">
        <v>91</v>
      </c>
      <c r="C35" s="6" t="s">
        <v>50</v>
      </c>
      <c r="D35" s="6">
        <v>-20000</v>
      </c>
      <c r="E35" s="6"/>
      <c r="F35" s="6" t="s">
        <v>51</v>
      </c>
    </row>
    <row r="36" spans="1:6">
      <c r="A36" s="14" t="s">
        <v>112</v>
      </c>
      <c r="B36" s="17" t="s">
        <v>91</v>
      </c>
      <c r="C36" s="6" t="s">
        <v>52</v>
      </c>
      <c r="D36" s="6">
        <v>-4000</v>
      </c>
      <c r="E36" s="6"/>
      <c r="F36" s="6" t="s">
        <v>53</v>
      </c>
    </row>
    <row r="37" spans="1:6">
      <c r="A37" s="14" t="s">
        <v>112</v>
      </c>
      <c r="B37" s="17" t="s">
        <v>91</v>
      </c>
      <c r="C37" s="6" t="s">
        <v>92</v>
      </c>
      <c r="D37" s="6">
        <v>-576</v>
      </c>
      <c r="E37" s="6"/>
      <c r="F37" s="6" t="s">
        <v>93</v>
      </c>
    </row>
    <row r="38" spans="1:6">
      <c r="A38" s="14" t="s">
        <v>112</v>
      </c>
      <c r="B38" s="17" t="s">
        <v>91</v>
      </c>
      <c r="C38" s="6" t="s">
        <v>92</v>
      </c>
      <c r="D38" s="6">
        <v>-1232</v>
      </c>
      <c r="E38" s="6"/>
      <c r="F38" s="6" t="s">
        <v>93</v>
      </c>
    </row>
    <row r="39" spans="1:6">
      <c r="A39" s="14" t="s">
        <v>112</v>
      </c>
      <c r="B39" s="17" t="s">
        <v>91</v>
      </c>
      <c r="C39" s="6" t="s">
        <v>94</v>
      </c>
      <c r="D39" s="6">
        <v>-2000</v>
      </c>
      <c r="E39" s="6">
        <v>8247</v>
      </c>
      <c r="F39" s="6" t="s">
        <v>95</v>
      </c>
    </row>
    <row r="40" spans="1:6">
      <c r="A40" s="14" t="s">
        <v>112</v>
      </c>
      <c r="B40" s="17" t="s">
        <v>113</v>
      </c>
      <c r="C40" s="6" t="s">
        <v>114</v>
      </c>
      <c r="D40" s="6">
        <v>-2000</v>
      </c>
      <c r="E40" s="6">
        <v>6247</v>
      </c>
      <c r="F40" s="6" t="s">
        <v>115</v>
      </c>
    </row>
    <row r="41" spans="1:6">
      <c r="A41" s="14" t="s">
        <v>116</v>
      </c>
      <c r="B41" s="17">
        <v>39618</v>
      </c>
      <c r="C41" s="6" t="s">
        <v>81</v>
      </c>
      <c r="D41" s="6">
        <v>10341</v>
      </c>
      <c r="E41" s="6"/>
      <c r="F41" s="6" t="s">
        <v>12</v>
      </c>
    </row>
    <row r="42" spans="1:6">
      <c r="A42" s="14" t="s">
        <v>116</v>
      </c>
      <c r="B42" s="17">
        <v>39618</v>
      </c>
      <c r="C42" s="6" t="s">
        <v>117</v>
      </c>
      <c r="D42" s="6">
        <v>1728</v>
      </c>
      <c r="E42" s="6"/>
      <c r="F42" s="6" t="s">
        <v>14</v>
      </c>
    </row>
    <row r="43" spans="1:6">
      <c r="A43" s="14" t="s">
        <v>116</v>
      </c>
      <c r="B43" s="17">
        <v>39618</v>
      </c>
      <c r="C43" s="6" t="s">
        <v>118</v>
      </c>
      <c r="D43" s="6">
        <v>576</v>
      </c>
      <c r="E43" s="6">
        <v>18892</v>
      </c>
      <c r="F43" s="6" t="s">
        <v>16</v>
      </c>
    </row>
    <row r="44" spans="1:6">
      <c r="A44" s="14" t="s">
        <v>116</v>
      </c>
      <c r="B44" s="17">
        <v>1641197</v>
      </c>
      <c r="C44" s="6" t="s">
        <v>35</v>
      </c>
      <c r="D44" s="6">
        <v>-9608</v>
      </c>
      <c r="E44" s="6">
        <v>9284</v>
      </c>
      <c r="F44" s="6" t="s">
        <v>36</v>
      </c>
    </row>
    <row r="45" spans="1:6">
      <c r="A45" s="14" t="s">
        <v>116</v>
      </c>
      <c r="B45" s="17">
        <v>40803138</v>
      </c>
      <c r="C45" s="6" t="s">
        <v>119</v>
      </c>
      <c r="D45" s="6">
        <v>-9118</v>
      </c>
      <c r="E45" s="6">
        <v>166</v>
      </c>
      <c r="F45" s="6" t="s">
        <v>41</v>
      </c>
    </row>
    <row r="46" spans="1:6">
      <c r="A46" s="14" t="s">
        <v>116</v>
      </c>
      <c r="B46" s="17">
        <v>684160</v>
      </c>
      <c r="C46" s="6" t="s">
        <v>35</v>
      </c>
      <c r="D46" s="6">
        <v>-9753</v>
      </c>
      <c r="E46" s="6">
        <v>-9587</v>
      </c>
      <c r="F46" s="6" t="s">
        <v>36</v>
      </c>
    </row>
    <row r="47" spans="1:6">
      <c r="A47" s="14" t="s">
        <v>120</v>
      </c>
      <c r="B47" s="17" t="s">
        <v>121</v>
      </c>
      <c r="C47" s="6" t="s">
        <v>96</v>
      </c>
      <c r="D47" s="6">
        <v>-800</v>
      </c>
      <c r="E47" s="6">
        <v>-10387</v>
      </c>
      <c r="F47" s="6" t="s">
        <v>97</v>
      </c>
    </row>
    <row r="48" spans="1:6">
      <c r="A48" s="14" t="s">
        <v>120</v>
      </c>
      <c r="B48" s="17" t="s">
        <v>122</v>
      </c>
      <c r="C48" s="6" t="s">
        <v>96</v>
      </c>
      <c r="D48" s="6">
        <v>-298</v>
      </c>
      <c r="E48" s="6">
        <v>-10685</v>
      </c>
      <c r="F48" s="6" t="s">
        <v>97</v>
      </c>
    </row>
    <row r="49" spans="1:6">
      <c r="A49" s="14" t="s">
        <v>123</v>
      </c>
      <c r="B49" s="17">
        <v>39627</v>
      </c>
      <c r="C49" s="6" t="s">
        <v>81</v>
      </c>
      <c r="D49" s="6">
        <v>8253</v>
      </c>
      <c r="E49" s="6"/>
      <c r="F49" s="6" t="s">
        <v>12</v>
      </c>
    </row>
    <row r="50" spans="1:6">
      <c r="A50" s="14" t="s">
        <v>123</v>
      </c>
      <c r="B50" s="17">
        <v>39627</v>
      </c>
      <c r="C50" s="6" t="s">
        <v>117</v>
      </c>
      <c r="D50" s="6">
        <v>1728</v>
      </c>
      <c r="E50" s="6"/>
      <c r="F50" s="6" t="s">
        <v>14</v>
      </c>
    </row>
    <row r="51" spans="1:6">
      <c r="A51" s="14" t="s">
        <v>123</v>
      </c>
      <c r="B51" s="17">
        <v>39627</v>
      </c>
      <c r="C51" s="6" t="s">
        <v>118</v>
      </c>
      <c r="D51" s="6">
        <v>576</v>
      </c>
      <c r="E51" s="6">
        <v>-128</v>
      </c>
      <c r="F51" s="6" t="s">
        <v>16</v>
      </c>
    </row>
    <row r="52" spans="1:6">
      <c r="A52" s="14" t="s">
        <v>124</v>
      </c>
      <c r="B52" s="17">
        <v>7270277</v>
      </c>
      <c r="C52" s="6" t="s">
        <v>92</v>
      </c>
      <c r="D52" s="6">
        <v>-460</v>
      </c>
      <c r="E52" s="6">
        <v>-588</v>
      </c>
      <c r="F52" s="6" t="s">
        <v>93</v>
      </c>
    </row>
    <row r="53" spans="1:6">
      <c r="A53" s="14" t="s">
        <v>124</v>
      </c>
      <c r="B53" s="17">
        <v>7270278</v>
      </c>
      <c r="C53" s="6" t="s">
        <v>96</v>
      </c>
      <c r="D53" s="6">
        <v>-1100</v>
      </c>
      <c r="E53" s="6">
        <v>-1688</v>
      </c>
      <c r="F53" s="6" t="s">
        <v>97</v>
      </c>
    </row>
    <row r="54" spans="1:6">
      <c r="A54" s="14" t="s">
        <v>125</v>
      </c>
      <c r="B54" s="17">
        <v>7270279</v>
      </c>
      <c r="C54" s="6" t="s">
        <v>92</v>
      </c>
      <c r="D54" s="6">
        <v>-121</v>
      </c>
      <c r="E54" s="6">
        <v>-1809</v>
      </c>
      <c r="F54" s="6" t="s">
        <v>93</v>
      </c>
    </row>
    <row r="55" spans="1:6">
      <c r="A55" s="14" t="s">
        <v>126</v>
      </c>
      <c r="B55" s="17">
        <v>7270280</v>
      </c>
      <c r="C55" s="6" t="s">
        <v>96</v>
      </c>
      <c r="D55" s="6">
        <v>-760</v>
      </c>
      <c r="E55" s="6">
        <v>-2569</v>
      </c>
      <c r="F55" s="6" t="s">
        <v>127</v>
      </c>
    </row>
    <row r="56" spans="1:6">
      <c r="A56" s="14" t="s">
        <v>54</v>
      </c>
      <c r="B56" s="17">
        <v>2</v>
      </c>
      <c r="C56" s="6" t="s">
        <v>55</v>
      </c>
      <c r="D56" s="6">
        <v>20000</v>
      </c>
      <c r="E56" s="6">
        <v>17431</v>
      </c>
      <c r="F56" s="6" t="s">
        <v>56</v>
      </c>
    </row>
    <row r="57" spans="1:6">
      <c r="A57" s="14" t="s">
        <v>54</v>
      </c>
      <c r="B57" s="17">
        <v>7270281</v>
      </c>
      <c r="C57" s="6" t="s">
        <v>128</v>
      </c>
      <c r="D57" s="6">
        <v>-485</v>
      </c>
      <c r="E57" s="6">
        <v>16946</v>
      </c>
      <c r="F57" s="6" t="s">
        <v>129</v>
      </c>
    </row>
    <row r="58" spans="1:6">
      <c r="A58" s="14" t="s">
        <v>54</v>
      </c>
      <c r="B58" s="17">
        <v>7270282</v>
      </c>
      <c r="C58" s="6" t="s">
        <v>130</v>
      </c>
      <c r="D58" s="6">
        <v>-5855</v>
      </c>
      <c r="E58" s="6">
        <v>11091</v>
      </c>
      <c r="F58" s="6" t="s">
        <v>131</v>
      </c>
    </row>
    <row r="59" spans="1:6">
      <c r="A59" s="14" t="s">
        <v>61</v>
      </c>
      <c r="B59" s="17">
        <v>7270283</v>
      </c>
      <c r="C59" s="6" t="s">
        <v>132</v>
      </c>
      <c r="D59" s="6">
        <v>-370</v>
      </c>
      <c r="E59" s="6">
        <v>10721</v>
      </c>
      <c r="F59" s="6" t="s">
        <v>133</v>
      </c>
    </row>
    <row r="60" spans="1:6">
      <c r="A60" s="14" t="s">
        <v>61</v>
      </c>
      <c r="B60" s="17">
        <v>7270284</v>
      </c>
      <c r="C60" s="6" t="s">
        <v>106</v>
      </c>
      <c r="D60" s="6">
        <v>-895</v>
      </c>
      <c r="E60" s="6">
        <v>9826</v>
      </c>
      <c r="F60" s="6" t="s">
        <v>107</v>
      </c>
    </row>
    <row r="61" spans="1:6">
      <c r="A61" s="14" t="s">
        <v>61</v>
      </c>
      <c r="B61" s="17">
        <v>7270285</v>
      </c>
      <c r="C61" s="6" t="s">
        <v>69</v>
      </c>
      <c r="D61" s="6">
        <v>-8695</v>
      </c>
      <c r="E61" s="6">
        <v>1131</v>
      </c>
      <c r="F61" s="6" t="s">
        <v>70</v>
      </c>
    </row>
    <row r="62" spans="1:6">
      <c r="A62" s="14" t="s">
        <v>61</v>
      </c>
      <c r="B62" s="17">
        <v>7270286</v>
      </c>
      <c r="C62" s="6" t="s">
        <v>106</v>
      </c>
      <c r="D62" s="6">
        <v>-2901</v>
      </c>
      <c r="E62" s="6">
        <v>-1770</v>
      </c>
      <c r="F62" s="6" t="s">
        <v>107</v>
      </c>
    </row>
    <row r="63" spans="1:6">
      <c r="A63" s="14" t="s">
        <v>61</v>
      </c>
      <c r="B63" s="17">
        <v>7270287</v>
      </c>
      <c r="C63" s="6" t="s">
        <v>132</v>
      </c>
      <c r="D63" s="6">
        <v>-3000</v>
      </c>
      <c r="E63" s="6">
        <v>-4770</v>
      </c>
      <c r="F63" s="6" t="s">
        <v>133</v>
      </c>
    </row>
    <row r="64" spans="1:6">
      <c r="A64" s="14" t="s">
        <v>61</v>
      </c>
      <c r="B64" s="17">
        <v>2</v>
      </c>
      <c r="C64" s="6" t="s">
        <v>55</v>
      </c>
      <c r="D64" s="6">
        <v>60000</v>
      </c>
      <c r="E64" s="6">
        <v>55230</v>
      </c>
      <c r="F64" s="6" t="s">
        <v>56</v>
      </c>
    </row>
    <row r="65" spans="1:6">
      <c r="A65" s="14" t="s">
        <v>61</v>
      </c>
      <c r="B65" s="17">
        <v>7270288</v>
      </c>
      <c r="C65" s="6" t="s">
        <v>50</v>
      </c>
      <c r="D65" s="6">
        <v>-20000</v>
      </c>
      <c r="E65" s="6"/>
      <c r="F65" s="6" t="s">
        <v>51</v>
      </c>
    </row>
    <row r="66" spans="1:6">
      <c r="A66" s="14" t="s">
        <v>61</v>
      </c>
      <c r="B66" s="17">
        <v>7270288</v>
      </c>
      <c r="C66" s="6" t="s">
        <v>52</v>
      </c>
      <c r="D66" s="6">
        <v>-4000</v>
      </c>
      <c r="E66" s="6">
        <v>31230</v>
      </c>
      <c r="F66" s="6" t="s">
        <v>53</v>
      </c>
    </row>
    <row r="67" spans="1:6">
      <c r="A67" s="14" t="s">
        <v>61</v>
      </c>
      <c r="B67" s="17">
        <v>350327</v>
      </c>
      <c r="C67" s="6" t="s">
        <v>134</v>
      </c>
      <c r="D67" s="6">
        <v>-9300</v>
      </c>
      <c r="E67" s="6">
        <v>21930</v>
      </c>
      <c r="F67" s="6" t="s">
        <v>135</v>
      </c>
    </row>
    <row r="68" spans="1:6">
      <c r="A68" s="14" t="s">
        <v>136</v>
      </c>
      <c r="B68" s="17">
        <v>7270290</v>
      </c>
      <c r="C68" s="6" t="s">
        <v>128</v>
      </c>
      <c r="D68" s="6">
        <v>-315</v>
      </c>
      <c r="E68" s="6">
        <v>21615</v>
      </c>
      <c r="F68" s="6" t="s">
        <v>129</v>
      </c>
    </row>
    <row r="69" spans="1:6">
      <c r="A69" s="14" t="s">
        <v>136</v>
      </c>
      <c r="B69" s="17">
        <v>7270291</v>
      </c>
      <c r="C69" s="6" t="s">
        <v>137</v>
      </c>
      <c r="D69" s="6">
        <v>-1200</v>
      </c>
      <c r="E69" s="6">
        <v>20415</v>
      </c>
      <c r="F69" s="6" t="s">
        <v>138</v>
      </c>
    </row>
    <row r="70" spans="1:6">
      <c r="A70" s="14" t="s">
        <v>73</v>
      </c>
      <c r="B70" s="17">
        <v>8813430</v>
      </c>
      <c r="C70" s="6" t="s">
        <v>139</v>
      </c>
      <c r="D70" s="6">
        <v>176924</v>
      </c>
      <c r="E70" s="6">
        <v>197339</v>
      </c>
      <c r="F70" s="6" t="s">
        <v>140</v>
      </c>
    </row>
    <row r="71" spans="1:6">
      <c r="A71" s="14" t="s">
        <v>73</v>
      </c>
      <c r="B71" s="17">
        <v>7270289</v>
      </c>
      <c r="C71" s="6" t="s">
        <v>141</v>
      </c>
      <c r="D71" s="6">
        <v>-40000</v>
      </c>
      <c r="E71" s="6">
        <v>157339</v>
      </c>
      <c r="F71" s="6" t="s">
        <v>142</v>
      </c>
    </row>
    <row r="72" spans="1:6">
      <c r="A72" s="14" t="s">
        <v>73</v>
      </c>
      <c r="B72" s="17">
        <v>7270292</v>
      </c>
      <c r="C72" s="6" t="s">
        <v>33</v>
      </c>
      <c r="D72" s="6">
        <v>-25000</v>
      </c>
      <c r="E72" s="6">
        <v>132339</v>
      </c>
      <c r="F72" s="6" t="s">
        <v>34</v>
      </c>
    </row>
    <row r="73" spans="1:6" s="6" customFormat="1">
      <c r="A73" s="14">
        <v>40698</v>
      </c>
      <c r="B73" s="17"/>
      <c r="C73" s="6" t="s">
        <v>202</v>
      </c>
      <c r="D73" s="6">
        <v>-3317</v>
      </c>
      <c r="E73" s="6">
        <v>129022</v>
      </c>
      <c r="F73" s="6" t="s">
        <v>203</v>
      </c>
    </row>
    <row r="74" spans="1:6" s="6" customFormat="1">
      <c r="A74" s="14">
        <v>40711</v>
      </c>
      <c r="B74" s="17"/>
      <c r="C74" s="6" t="s">
        <v>204</v>
      </c>
      <c r="D74" s="6">
        <v>-1160</v>
      </c>
      <c r="E74" s="6">
        <v>127862</v>
      </c>
      <c r="F74" s="6" t="s">
        <v>203</v>
      </c>
    </row>
    <row r="75" spans="1:6" s="6" customFormat="1">
      <c r="A75" s="14">
        <v>40721</v>
      </c>
      <c r="B75" s="17"/>
      <c r="C75" s="6" t="s">
        <v>205</v>
      </c>
      <c r="D75" s="6">
        <v>-125000</v>
      </c>
      <c r="E75" s="6">
        <v>2862</v>
      </c>
      <c r="F75" s="6" t="s">
        <v>201</v>
      </c>
    </row>
    <row r="76" spans="1:6" s="6" customFormat="1">
      <c r="A76" s="14">
        <v>40755</v>
      </c>
      <c r="B76" s="17"/>
      <c r="C76" s="6" t="s">
        <v>230</v>
      </c>
      <c r="D76" s="6">
        <f>E76-E75</f>
        <v>-360</v>
      </c>
      <c r="E76" s="6">
        <v>2502</v>
      </c>
    </row>
    <row r="77" spans="1:6" s="6" customFormat="1">
      <c r="A77" s="14">
        <v>40771</v>
      </c>
      <c r="B77" s="17">
        <v>339562</v>
      </c>
      <c r="C77" s="6" t="s">
        <v>234</v>
      </c>
      <c r="D77" s="6">
        <v>-5373</v>
      </c>
      <c r="E77" s="6">
        <v>-2871</v>
      </c>
      <c r="F77" s="6" t="s">
        <v>203</v>
      </c>
    </row>
    <row r="78" spans="1:6" s="6" customFormat="1">
      <c r="A78" s="14">
        <v>40785</v>
      </c>
      <c r="B78" s="17" t="s">
        <v>231</v>
      </c>
      <c r="C78" s="6" t="s">
        <v>55</v>
      </c>
      <c r="D78" s="6">
        <v>10000</v>
      </c>
      <c r="E78" s="6">
        <v>7129</v>
      </c>
      <c r="F78" s="6" t="s">
        <v>56</v>
      </c>
    </row>
    <row r="79" spans="1:6" s="6" customFormat="1">
      <c r="A79" s="14">
        <v>40787</v>
      </c>
      <c r="B79" s="17"/>
      <c r="C79" s="6" t="s">
        <v>245</v>
      </c>
      <c r="D79" s="6">
        <v>-100000</v>
      </c>
      <c r="E79" s="6">
        <v>-92871</v>
      </c>
      <c r="F79" s="6" t="s">
        <v>246</v>
      </c>
    </row>
    <row r="80" spans="1:6" s="6" customFormat="1">
      <c r="A80" s="14">
        <v>40829</v>
      </c>
      <c r="B80" s="6" t="s">
        <v>239</v>
      </c>
      <c r="C80" s="6" t="s">
        <v>55</v>
      </c>
      <c r="D80" s="6">
        <v>30000</v>
      </c>
      <c r="E80" s="6">
        <v>-62871</v>
      </c>
    </row>
    <row r="81" spans="1:6" s="6" customFormat="1">
      <c r="A81" s="14">
        <v>40838</v>
      </c>
      <c r="B81" s="6" t="s">
        <v>244</v>
      </c>
      <c r="C81" s="6" t="s">
        <v>234</v>
      </c>
      <c r="D81" s="6">
        <v>-3813</v>
      </c>
      <c r="E81" s="6">
        <v>-66684</v>
      </c>
    </row>
    <row r="82" spans="1:6" s="6" customFormat="1">
      <c r="A82" s="14">
        <v>40844</v>
      </c>
      <c r="B82" s="6" t="s">
        <v>241</v>
      </c>
      <c r="C82" s="6" t="s">
        <v>92</v>
      </c>
      <c r="D82" s="6">
        <v>-70</v>
      </c>
      <c r="E82" s="6">
        <v>-66754</v>
      </c>
    </row>
    <row r="83" spans="1:6" s="6" customFormat="1">
      <c r="A83" s="14">
        <v>40861</v>
      </c>
      <c r="B83" s="6" t="s">
        <v>242</v>
      </c>
      <c r="C83" s="6" t="s">
        <v>55</v>
      </c>
      <c r="D83" s="6">
        <v>69000</v>
      </c>
      <c r="E83" s="6">
        <v>2246</v>
      </c>
    </row>
    <row r="84" spans="1:6">
      <c r="A84" s="25">
        <v>40909</v>
      </c>
      <c r="B84" s="15" t="s">
        <v>253</v>
      </c>
      <c r="C84" t="s">
        <v>254</v>
      </c>
      <c r="D84">
        <v>0</v>
      </c>
      <c r="E84">
        <v>13691</v>
      </c>
    </row>
    <row r="85" spans="1:6">
      <c r="A85" s="25">
        <v>40931</v>
      </c>
      <c r="B85" s="15" t="s">
        <v>255</v>
      </c>
      <c r="C85" t="s">
        <v>256</v>
      </c>
      <c r="D85">
        <v>-5515</v>
      </c>
      <c r="E85">
        <v>8176</v>
      </c>
      <c r="F85" t="s">
        <v>257</v>
      </c>
    </row>
    <row r="86" spans="1:6">
      <c r="A86" s="25">
        <v>40937</v>
      </c>
      <c r="B86" s="15" t="s">
        <v>258</v>
      </c>
      <c r="C86" t="s">
        <v>234</v>
      </c>
      <c r="D86">
        <v>-4060</v>
      </c>
      <c r="E86">
        <v>4116</v>
      </c>
      <c r="F86" t="s">
        <v>203</v>
      </c>
    </row>
    <row r="87" spans="1:6">
      <c r="A87" s="25">
        <v>40947</v>
      </c>
      <c r="B87" s="15" t="s">
        <v>259</v>
      </c>
      <c r="C87" t="s">
        <v>234</v>
      </c>
      <c r="D87">
        <v>-3025</v>
      </c>
      <c r="E87">
        <v>1091</v>
      </c>
      <c r="F87" t="s">
        <v>203</v>
      </c>
    </row>
    <row r="88" spans="1:6">
      <c r="A88" s="25">
        <v>40952</v>
      </c>
      <c r="B88" s="15" t="s">
        <v>260</v>
      </c>
      <c r="C88" t="s">
        <v>92</v>
      </c>
      <c r="D88">
        <v>-165</v>
      </c>
      <c r="E88">
        <v>926</v>
      </c>
      <c r="F88" t="s">
        <v>93</v>
      </c>
    </row>
    <row r="89" spans="1:6">
      <c r="A89" s="25">
        <v>40954</v>
      </c>
      <c r="B89" s="15" t="s">
        <v>261</v>
      </c>
      <c r="C89" t="s">
        <v>55</v>
      </c>
      <c r="D89">
        <v>110000</v>
      </c>
      <c r="E89">
        <v>110926</v>
      </c>
      <c r="F89" t="s">
        <v>56</v>
      </c>
    </row>
    <row r="90" spans="1:6">
      <c r="A90" s="25">
        <v>40960</v>
      </c>
      <c r="B90" s="15" t="s">
        <v>264</v>
      </c>
      <c r="C90" t="s">
        <v>263</v>
      </c>
      <c r="D90">
        <v>-99000</v>
      </c>
      <c r="E90">
        <v>11926</v>
      </c>
      <c r="F90" t="s">
        <v>262</v>
      </c>
    </row>
  </sheetData>
  <autoFilter ref="A1:F73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B1" workbookViewId="0">
      <selection activeCell="B35" sqref="B35"/>
    </sheetView>
  </sheetViews>
  <sheetFormatPr baseColWidth="10" defaultRowHeight="15" x14ac:dyDescent="0"/>
  <cols>
    <col min="2" max="2" width="32" customWidth="1"/>
    <col min="3" max="3" width="14.5" customWidth="1"/>
    <col min="4" max="4" width="14.1640625" customWidth="1"/>
    <col min="6" max="6" width="16" customWidth="1"/>
  </cols>
  <sheetData>
    <row r="1" spans="1:17">
      <c r="B1" t="s">
        <v>0</v>
      </c>
    </row>
    <row r="2" spans="1:17">
      <c r="B2" t="s">
        <v>143</v>
      </c>
    </row>
    <row r="3" spans="1:17">
      <c r="B3" t="s">
        <v>144</v>
      </c>
    </row>
    <row r="4" spans="1:17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>
      <c r="B6" s="6"/>
      <c r="C6" s="6"/>
      <c r="D6" s="6"/>
      <c r="E6" s="6"/>
      <c r="F6" s="29" t="s">
        <v>174</v>
      </c>
      <c r="G6" s="29"/>
      <c r="H6" s="29"/>
      <c r="I6" s="29" t="s">
        <v>175</v>
      </c>
      <c r="J6" s="29"/>
      <c r="K6" s="29"/>
      <c r="L6" s="11" t="s">
        <v>145</v>
      </c>
      <c r="M6" s="11" t="s">
        <v>146</v>
      </c>
      <c r="N6" s="11"/>
      <c r="O6" s="11"/>
      <c r="P6" s="11"/>
      <c r="Q6" s="11"/>
    </row>
    <row r="7" spans="1:17">
      <c r="A7" t="s">
        <v>147</v>
      </c>
      <c r="B7" s="11" t="s">
        <v>148</v>
      </c>
      <c r="C7" s="11" t="s">
        <v>169</v>
      </c>
      <c r="D7" s="11" t="s">
        <v>170</v>
      </c>
      <c r="E7" s="11" t="s">
        <v>171</v>
      </c>
      <c r="F7" s="11" t="s">
        <v>172</v>
      </c>
      <c r="G7" s="11" t="s">
        <v>173</v>
      </c>
      <c r="H7" s="11" t="s">
        <v>8</v>
      </c>
      <c r="I7" s="11" t="s">
        <v>172</v>
      </c>
      <c r="J7" s="11" t="s">
        <v>173</v>
      </c>
      <c r="K7" s="11" t="s">
        <v>8</v>
      </c>
      <c r="L7" s="11" t="s">
        <v>149</v>
      </c>
      <c r="M7" s="11" t="s">
        <v>150</v>
      </c>
      <c r="N7" s="11" t="s">
        <v>151</v>
      </c>
      <c r="O7" s="11" t="s">
        <v>152</v>
      </c>
      <c r="P7" s="11" t="s">
        <v>153</v>
      </c>
      <c r="Q7" s="11" t="s">
        <v>154</v>
      </c>
    </row>
    <row r="8" spans="1:17">
      <c r="A8" t="s">
        <v>155</v>
      </c>
      <c r="B8" s="6" t="s">
        <v>156</v>
      </c>
      <c r="C8" s="6">
        <v>107</v>
      </c>
      <c r="D8" s="6">
        <v>0</v>
      </c>
      <c r="E8" s="6">
        <v>0</v>
      </c>
      <c r="F8" s="6">
        <v>85622</v>
      </c>
      <c r="G8" s="6">
        <v>88745</v>
      </c>
      <c r="H8" s="6">
        <v>3123</v>
      </c>
      <c r="I8" s="6">
        <v>3123</v>
      </c>
      <c r="J8" s="6">
        <v>0</v>
      </c>
      <c r="K8" s="6">
        <v>-3123</v>
      </c>
      <c r="L8" s="6">
        <v>0</v>
      </c>
      <c r="M8" s="6">
        <v>12635</v>
      </c>
      <c r="N8" s="6">
        <v>7854</v>
      </c>
      <c r="O8" s="6">
        <v>45504</v>
      </c>
      <c r="P8" s="6">
        <v>0</v>
      </c>
      <c r="Q8" s="6">
        <v>22752</v>
      </c>
    </row>
    <row r="9" spans="1:17">
      <c r="A9" t="s">
        <v>157</v>
      </c>
      <c r="B9" s="6" t="s">
        <v>158</v>
      </c>
      <c r="C9" s="6">
        <v>122</v>
      </c>
      <c r="D9" s="6">
        <v>0</v>
      </c>
      <c r="E9" s="6">
        <v>0</v>
      </c>
      <c r="F9" s="6">
        <v>105329</v>
      </c>
      <c r="G9" s="6">
        <v>109324</v>
      </c>
      <c r="H9" s="6">
        <v>3995</v>
      </c>
      <c r="I9" s="6">
        <v>3995</v>
      </c>
      <c r="J9" s="6">
        <v>0</v>
      </c>
      <c r="K9" s="6">
        <v>-3995</v>
      </c>
      <c r="L9" s="6">
        <v>0</v>
      </c>
      <c r="M9" s="6">
        <v>3995</v>
      </c>
      <c r="N9" s="6">
        <v>23249</v>
      </c>
      <c r="O9" s="6">
        <v>54720</v>
      </c>
      <c r="P9" s="6">
        <v>0</v>
      </c>
      <c r="Q9" s="6">
        <v>27360</v>
      </c>
    </row>
    <row r="10" spans="1:17">
      <c r="A10" t="s">
        <v>159</v>
      </c>
      <c r="B10" s="6" t="s">
        <v>160</v>
      </c>
      <c r="C10" s="6">
        <v>103</v>
      </c>
      <c r="D10" s="6">
        <v>0</v>
      </c>
      <c r="E10" s="6">
        <v>0</v>
      </c>
      <c r="F10" s="6">
        <v>87022</v>
      </c>
      <c r="G10" s="6">
        <v>108638</v>
      </c>
      <c r="H10" s="6">
        <v>21616</v>
      </c>
      <c r="I10" s="6">
        <v>3241</v>
      </c>
      <c r="J10" s="6">
        <v>0</v>
      </c>
      <c r="K10" s="6">
        <v>-3241</v>
      </c>
      <c r="L10" s="6">
        <v>18375</v>
      </c>
      <c r="M10" s="6">
        <v>14177</v>
      </c>
      <c r="N10" s="6">
        <v>9270</v>
      </c>
      <c r="O10" s="6">
        <v>44544</v>
      </c>
      <c r="P10" s="6">
        <v>0</v>
      </c>
      <c r="Q10" s="6">
        <v>40647</v>
      </c>
    </row>
    <row r="11" spans="1:17">
      <c r="A11" t="s">
        <v>161</v>
      </c>
      <c r="B11" s="6" t="s">
        <v>162</v>
      </c>
      <c r="C11" s="6">
        <v>104</v>
      </c>
      <c r="D11" s="6">
        <v>0</v>
      </c>
      <c r="E11" s="6">
        <v>0</v>
      </c>
      <c r="F11" s="6">
        <v>84649</v>
      </c>
      <c r="G11" s="6">
        <v>89437</v>
      </c>
      <c r="H11" s="6">
        <v>4788</v>
      </c>
      <c r="I11" s="6">
        <v>3238</v>
      </c>
      <c r="J11" s="6">
        <v>0</v>
      </c>
      <c r="K11" s="6">
        <v>-3238</v>
      </c>
      <c r="L11" s="6">
        <v>1550</v>
      </c>
      <c r="M11" s="6">
        <v>13017</v>
      </c>
      <c r="N11" s="6">
        <v>9054</v>
      </c>
      <c r="O11" s="6">
        <v>45094</v>
      </c>
      <c r="P11" s="6">
        <v>0</v>
      </c>
      <c r="Q11" s="6">
        <v>22272</v>
      </c>
    </row>
    <row r="12" spans="1:17">
      <c r="A12" t="s">
        <v>163</v>
      </c>
      <c r="B12" s="6" t="s">
        <v>164</v>
      </c>
      <c r="C12" s="6">
        <v>130</v>
      </c>
      <c r="D12" s="6">
        <v>0</v>
      </c>
      <c r="E12" s="6">
        <v>0</v>
      </c>
      <c r="F12" s="6">
        <v>104994</v>
      </c>
      <c r="G12" s="6">
        <v>111707</v>
      </c>
      <c r="H12" s="6">
        <v>6713</v>
      </c>
      <c r="I12" s="6">
        <v>3977</v>
      </c>
      <c r="J12" s="6">
        <v>0</v>
      </c>
      <c r="K12" s="6">
        <v>-3977</v>
      </c>
      <c r="L12" s="6">
        <v>2736</v>
      </c>
      <c r="M12" s="6">
        <v>3977</v>
      </c>
      <c r="N12" s="6">
        <v>0</v>
      </c>
      <c r="O12" s="6">
        <v>77730</v>
      </c>
      <c r="P12" s="6">
        <v>30000</v>
      </c>
      <c r="Q12" s="6">
        <v>0</v>
      </c>
    </row>
    <row r="13" spans="1:17">
      <c r="A13" t="s">
        <v>165</v>
      </c>
      <c r="B13" s="6" t="s">
        <v>166</v>
      </c>
      <c r="C13" s="6">
        <v>131</v>
      </c>
      <c r="D13" s="6">
        <v>0</v>
      </c>
      <c r="E13" s="6">
        <v>0</v>
      </c>
      <c r="F13" s="6">
        <v>103258</v>
      </c>
      <c r="G13" s="6">
        <v>107247</v>
      </c>
      <c r="H13" s="6">
        <v>3989</v>
      </c>
      <c r="I13" s="6">
        <v>3989</v>
      </c>
      <c r="J13" s="6">
        <v>0</v>
      </c>
      <c r="K13" s="6">
        <v>-3989</v>
      </c>
      <c r="L13" s="6">
        <v>0</v>
      </c>
      <c r="M13" s="6">
        <v>15512</v>
      </c>
      <c r="N13" s="6">
        <v>9367</v>
      </c>
      <c r="O13" s="6">
        <v>54912</v>
      </c>
      <c r="P13" s="6">
        <v>0</v>
      </c>
      <c r="Q13" s="6">
        <v>27456</v>
      </c>
    </row>
    <row r="14" spans="1:17">
      <c r="A14" t="s">
        <v>167</v>
      </c>
      <c r="B14" s="6" t="s">
        <v>168</v>
      </c>
      <c r="C14" s="6">
        <v>94</v>
      </c>
      <c r="D14" s="6">
        <v>0</v>
      </c>
      <c r="E14" s="6">
        <v>0</v>
      </c>
      <c r="F14" s="6">
        <v>78777</v>
      </c>
      <c r="G14" s="6">
        <v>81776</v>
      </c>
      <c r="H14" s="6">
        <v>2999</v>
      </c>
      <c r="I14" s="6">
        <v>2999</v>
      </c>
      <c r="J14" s="6">
        <v>0</v>
      </c>
      <c r="K14" s="6">
        <v>-2999</v>
      </c>
      <c r="L14" s="6">
        <v>0</v>
      </c>
      <c r="M14" s="6">
        <v>10634</v>
      </c>
      <c r="N14" s="6">
        <v>9222</v>
      </c>
      <c r="O14" s="6">
        <v>41280</v>
      </c>
      <c r="P14" s="6">
        <v>0</v>
      </c>
      <c r="Q14" s="6">
        <v>20640</v>
      </c>
    </row>
    <row r="15" spans="1:17" s="1" customFormat="1">
      <c r="B15" s="11" t="s">
        <v>176</v>
      </c>
      <c r="C15" s="11">
        <v>791</v>
      </c>
      <c r="D15" s="11">
        <v>0</v>
      </c>
      <c r="E15" s="11">
        <v>0</v>
      </c>
      <c r="F15" s="11">
        <v>649651</v>
      </c>
      <c r="G15" s="11">
        <v>696874</v>
      </c>
      <c r="H15" s="11">
        <v>47223</v>
      </c>
      <c r="I15" s="11">
        <v>24562</v>
      </c>
      <c r="J15" s="11">
        <v>0</v>
      </c>
      <c r="K15" s="11">
        <v>-24562</v>
      </c>
      <c r="L15" s="11">
        <v>22661</v>
      </c>
      <c r="M15" s="11">
        <v>73947</v>
      </c>
      <c r="N15" s="11">
        <v>68016</v>
      </c>
      <c r="O15" s="11">
        <v>363784</v>
      </c>
      <c r="P15" s="11">
        <v>30000</v>
      </c>
      <c r="Q15" s="11">
        <v>161127</v>
      </c>
    </row>
    <row r="17" spans="2:19">
      <c r="B17" t="s">
        <v>229</v>
      </c>
    </row>
    <row r="18" spans="2:19">
      <c r="D18" s="27" t="s">
        <v>223</v>
      </c>
      <c r="E18" s="27"/>
      <c r="F18" s="27"/>
      <c r="G18" s="27"/>
      <c r="H18" s="27" t="s">
        <v>224</v>
      </c>
      <c r="I18" s="27"/>
      <c r="J18" s="27"/>
      <c r="K18" s="27"/>
      <c r="L18" s="27" t="s">
        <v>225</v>
      </c>
      <c r="M18" s="27"/>
      <c r="N18" s="27"/>
      <c r="O18" s="27"/>
      <c r="P18" s="27" t="s">
        <v>226</v>
      </c>
      <c r="Q18" s="28"/>
      <c r="R18" s="28"/>
    </row>
    <row r="19" spans="2:19">
      <c r="B19" s="9" t="s">
        <v>148</v>
      </c>
      <c r="C19" s="9" t="s">
        <v>218</v>
      </c>
      <c r="D19" s="9" t="s">
        <v>171</v>
      </c>
      <c r="E19" s="9" t="s">
        <v>219</v>
      </c>
      <c r="F19" s="9" t="s">
        <v>220</v>
      </c>
      <c r="G19" s="9" t="s">
        <v>222</v>
      </c>
      <c r="H19" s="9" t="s">
        <v>171</v>
      </c>
      <c r="I19" s="9" t="s">
        <v>219</v>
      </c>
      <c r="J19" s="9" t="s">
        <v>220</v>
      </c>
      <c r="K19" s="9" t="s">
        <v>222</v>
      </c>
      <c r="L19" s="9" t="s">
        <v>171</v>
      </c>
      <c r="M19" s="9" t="s">
        <v>219</v>
      </c>
      <c r="N19" s="9" t="s">
        <v>220</v>
      </c>
      <c r="O19" s="9" t="s">
        <v>222</v>
      </c>
      <c r="P19" s="9" t="s">
        <v>221</v>
      </c>
      <c r="Q19" s="9" t="s">
        <v>220</v>
      </c>
      <c r="R19" s="1" t="s">
        <v>222</v>
      </c>
    </row>
    <row r="20" spans="2:19">
      <c r="B20" s="7" t="s">
        <v>156</v>
      </c>
      <c r="C20" s="8">
        <v>13.3</v>
      </c>
      <c r="D20" s="7">
        <v>0</v>
      </c>
      <c r="E20" s="7">
        <v>99542</v>
      </c>
      <c r="F20" s="7">
        <v>107081</v>
      </c>
      <c r="G20" s="7">
        <v>7539</v>
      </c>
      <c r="H20" s="7">
        <v>0</v>
      </c>
      <c r="I20" s="7">
        <v>6912</v>
      </c>
      <c r="J20" s="7">
        <v>3456</v>
      </c>
      <c r="K20" s="7">
        <v>-3456</v>
      </c>
      <c r="L20" s="7">
        <v>0</v>
      </c>
      <c r="M20" s="7">
        <v>1920</v>
      </c>
      <c r="N20" s="7">
        <v>960</v>
      </c>
      <c r="O20" s="7">
        <v>-960</v>
      </c>
      <c r="P20" s="7">
        <v>111497</v>
      </c>
      <c r="Q20" s="7">
        <v>111497</v>
      </c>
      <c r="R20" s="7" t="s">
        <v>209</v>
      </c>
    </row>
    <row r="21" spans="2:19">
      <c r="B21" s="7" t="s">
        <v>158</v>
      </c>
      <c r="C21" s="8">
        <v>16.2</v>
      </c>
      <c r="D21" s="7">
        <v>0</v>
      </c>
      <c r="E21" s="7">
        <v>116945</v>
      </c>
      <c r="F21" s="7">
        <v>128812</v>
      </c>
      <c r="G21" s="7">
        <v>11867</v>
      </c>
      <c r="H21" s="7">
        <v>0</v>
      </c>
      <c r="I21" s="7">
        <v>13824</v>
      </c>
      <c r="J21" s="7">
        <v>6912</v>
      </c>
      <c r="K21" s="7">
        <v>-6912</v>
      </c>
      <c r="L21" s="7">
        <v>0</v>
      </c>
      <c r="M21" s="7">
        <v>1920</v>
      </c>
      <c r="N21" s="7">
        <v>960</v>
      </c>
      <c r="O21" s="7">
        <v>-960</v>
      </c>
      <c r="P21" s="7">
        <v>136684</v>
      </c>
      <c r="Q21" s="7">
        <v>136684</v>
      </c>
      <c r="R21" s="7" t="s">
        <v>209</v>
      </c>
    </row>
    <row r="22" spans="2:19">
      <c r="B22" s="7" t="s">
        <v>215</v>
      </c>
      <c r="C22" s="8">
        <v>13.1</v>
      </c>
      <c r="D22" s="7">
        <v>0</v>
      </c>
      <c r="E22" s="7">
        <v>99310</v>
      </c>
      <c r="F22" s="7">
        <v>125918</v>
      </c>
      <c r="G22" s="7">
        <v>26608</v>
      </c>
      <c r="H22" s="7">
        <v>0</v>
      </c>
      <c r="I22" s="7">
        <v>6912</v>
      </c>
      <c r="J22" s="7">
        <v>3456</v>
      </c>
      <c r="K22" s="7">
        <v>-3456</v>
      </c>
      <c r="L22" s="7">
        <v>0</v>
      </c>
      <c r="M22" s="7">
        <v>3072</v>
      </c>
      <c r="N22" s="7">
        <v>1536</v>
      </c>
      <c r="O22" s="7">
        <v>-1536</v>
      </c>
      <c r="P22" s="7">
        <v>112535</v>
      </c>
      <c r="Q22" s="7">
        <v>130910</v>
      </c>
      <c r="R22" s="7" t="s">
        <v>210</v>
      </c>
    </row>
    <row r="23" spans="2:19">
      <c r="B23" s="7" t="s">
        <v>216</v>
      </c>
      <c r="C23" s="8">
        <v>13.1</v>
      </c>
      <c r="D23" s="7">
        <v>0</v>
      </c>
      <c r="E23" s="7">
        <v>97705</v>
      </c>
      <c r="F23" s="7">
        <v>105897</v>
      </c>
      <c r="G23" s="7">
        <v>8192</v>
      </c>
      <c r="H23" s="7">
        <v>0</v>
      </c>
      <c r="I23" s="7">
        <v>7296</v>
      </c>
      <c r="J23" s="7">
        <v>5472</v>
      </c>
      <c r="K23" s="7">
        <v>-1824</v>
      </c>
      <c r="L23" s="7">
        <v>0</v>
      </c>
      <c r="M23" s="7">
        <v>1920</v>
      </c>
      <c r="N23" s="7">
        <v>1440</v>
      </c>
      <c r="O23" s="7">
        <v>-480</v>
      </c>
      <c r="P23" s="7">
        <v>110159</v>
      </c>
      <c r="Q23" s="7">
        <v>112809</v>
      </c>
      <c r="R23" s="7" t="s">
        <v>211</v>
      </c>
    </row>
    <row r="24" spans="2:19">
      <c r="B24" s="10" t="s">
        <v>217</v>
      </c>
      <c r="C24" s="8">
        <v>16.100000000000001</v>
      </c>
      <c r="D24" s="7">
        <v>0</v>
      </c>
      <c r="E24" s="7">
        <v>123042</v>
      </c>
      <c r="F24" s="7">
        <v>102491</v>
      </c>
      <c r="G24" s="10">
        <v>-20551</v>
      </c>
      <c r="H24" s="7">
        <v>0</v>
      </c>
      <c r="I24" s="7">
        <v>6912</v>
      </c>
      <c r="J24" s="7">
        <v>6912</v>
      </c>
      <c r="K24" s="7">
        <v>0</v>
      </c>
      <c r="L24" s="7">
        <v>0</v>
      </c>
      <c r="M24" s="7">
        <v>2304</v>
      </c>
      <c r="N24" s="7">
        <v>2304</v>
      </c>
      <c r="O24" s="7">
        <v>0</v>
      </c>
      <c r="P24" s="7">
        <v>136235</v>
      </c>
      <c r="Q24" s="7">
        <v>111707</v>
      </c>
      <c r="R24" s="10" t="s">
        <v>212</v>
      </c>
    </row>
    <row r="25" spans="2:19">
      <c r="B25" s="7" t="s">
        <v>214</v>
      </c>
      <c r="C25" s="8">
        <v>16.100000000000001</v>
      </c>
      <c r="D25" s="7">
        <v>0</v>
      </c>
      <c r="E25" s="7">
        <v>121498</v>
      </c>
      <c r="F25" s="7">
        <v>130095</v>
      </c>
      <c r="G25" s="7">
        <v>8597</v>
      </c>
      <c r="H25" s="7">
        <v>0</v>
      </c>
      <c r="I25" s="7">
        <v>7296</v>
      </c>
      <c r="J25" s="7">
        <v>3648</v>
      </c>
      <c r="K25" s="7">
        <v>-3648</v>
      </c>
      <c r="L25" s="7">
        <v>0</v>
      </c>
      <c r="M25" s="7">
        <v>1920</v>
      </c>
      <c r="N25" s="7">
        <v>960</v>
      </c>
      <c r="O25" s="7">
        <v>-960</v>
      </c>
      <c r="P25" s="7">
        <v>134703</v>
      </c>
      <c r="Q25" s="7">
        <v>134703</v>
      </c>
      <c r="R25" s="7" t="s">
        <v>209</v>
      </c>
    </row>
    <row r="26" spans="2:19">
      <c r="B26" s="7" t="s">
        <v>168</v>
      </c>
      <c r="C26" s="8">
        <v>12.1</v>
      </c>
      <c r="D26" s="7">
        <v>0</v>
      </c>
      <c r="E26" s="7">
        <v>89049</v>
      </c>
      <c r="F26" s="7">
        <v>97192</v>
      </c>
      <c r="G26" s="7">
        <v>8143</v>
      </c>
      <c r="H26" s="7">
        <v>0</v>
      </c>
      <c r="I26" s="7">
        <v>7296</v>
      </c>
      <c r="J26" s="7">
        <v>3648</v>
      </c>
      <c r="K26" s="7">
        <v>-3648</v>
      </c>
      <c r="L26" s="7">
        <v>0</v>
      </c>
      <c r="M26" s="7">
        <v>3072</v>
      </c>
      <c r="N26" s="7">
        <v>1536</v>
      </c>
      <c r="O26" s="7">
        <v>-1536</v>
      </c>
      <c r="P26" s="7">
        <v>102416</v>
      </c>
      <c r="Q26" s="7">
        <v>102376</v>
      </c>
      <c r="R26" s="7" t="s">
        <v>213</v>
      </c>
    </row>
    <row r="27" spans="2:19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2:19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2:19">
      <c r="B29" t="s">
        <v>227</v>
      </c>
      <c r="C29">
        <v>24568</v>
      </c>
    </row>
    <row r="30" spans="2:19">
      <c r="B30" t="s">
        <v>228</v>
      </c>
      <c r="C30">
        <v>21025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2:19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4" spans="2:3">
      <c r="B34" t="s">
        <v>248</v>
      </c>
    </row>
    <row r="35" spans="2:3">
      <c r="B35" s="18" t="s">
        <v>181</v>
      </c>
      <c r="C35">
        <v>22752</v>
      </c>
    </row>
    <row r="36" spans="2:3">
      <c r="B36" s="18" t="s">
        <v>184</v>
      </c>
      <c r="C36">
        <v>27360</v>
      </c>
    </row>
    <row r="37" spans="2:3">
      <c r="B37" s="18" t="s">
        <v>182</v>
      </c>
      <c r="C37">
        <v>22272</v>
      </c>
    </row>
    <row r="38" spans="2:3">
      <c r="B38" s="18" t="s">
        <v>180</v>
      </c>
      <c r="C38">
        <v>22272</v>
      </c>
    </row>
    <row r="39" spans="2:3">
      <c r="B39" s="18" t="s">
        <v>185</v>
      </c>
      <c r="C39">
        <v>27456</v>
      </c>
    </row>
    <row r="40" spans="2:3">
      <c r="B40" s="18" t="s">
        <v>183</v>
      </c>
      <c r="C40">
        <v>27456</v>
      </c>
    </row>
    <row r="41" spans="2:3">
      <c r="B41" s="18" t="s">
        <v>168</v>
      </c>
      <c r="C41">
        <v>20600</v>
      </c>
    </row>
  </sheetData>
  <mergeCells count="6">
    <mergeCell ref="P18:R18"/>
    <mergeCell ref="F6:H6"/>
    <mergeCell ref="I6:K6"/>
    <mergeCell ref="D18:G18"/>
    <mergeCell ref="H18:K18"/>
    <mergeCell ref="L18:O18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6"/>
  <sheetViews>
    <sheetView topLeftCell="A15" workbookViewId="0">
      <selection activeCell="B9" sqref="B9"/>
    </sheetView>
  </sheetViews>
  <sheetFormatPr baseColWidth="10" defaultRowHeight="15" x14ac:dyDescent="0"/>
  <cols>
    <col min="1" max="1" width="52" bestFit="1" customWidth="1"/>
    <col min="2" max="2" width="7.83203125" bestFit="1" customWidth="1"/>
  </cols>
  <sheetData>
    <row r="3" spans="1:4">
      <c r="A3" s="2" t="s">
        <v>191</v>
      </c>
      <c r="C3" s="20" t="s">
        <v>251</v>
      </c>
    </row>
    <row r="4" spans="1:4">
      <c r="A4" s="2" t="s">
        <v>177</v>
      </c>
      <c r="B4" t="s">
        <v>179</v>
      </c>
      <c r="C4" s="1">
        <v>9</v>
      </c>
    </row>
    <row r="5" spans="1:4">
      <c r="A5" s="3" t="s">
        <v>190</v>
      </c>
      <c r="B5" s="4"/>
    </row>
    <row r="6" spans="1:4">
      <c r="A6" s="5" t="s">
        <v>55</v>
      </c>
      <c r="B6" s="4">
        <v>199000</v>
      </c>
    </row>
    <row r="7" spans="1:4">
      <c r="A7" s="5" t="s">
        <v>46</v>
      </c>
      <c r="B7" s="4">
        <v>86</v>
      </c>
    </row>
    <row r="8" spans="1:4">
      <c r="A8" s="21" t="s">
        <v>139</v>
      </c>
      <c r="B8" s="4">
        <v>176924</v>
      </c>
      <c r="C8" t="s">
        <v>249</v>
      </c>
      <c r="D8" t="s">
        <v>250</v>
      </c>
    </row>
    <row r="9" spans="1:4">
      <c r="A9" s="5" t="s">
        <v>182</v>
      </c>
      <c r="B9" s="4">
        <v>220453</v>
      </c>
      <c r="C9">
        <f>(VLOOKUP(A9,Befizetesek!$B$35:$C$41,2,0)*$C$4)</f>
        <v>200448</v>
      </c>
      <c r="D9" t="str">
        <f>IF((B9-C9)&lt;0,B9-C9,"")</f>
        <v/>
      </c>
    </row>
    <row r="10" spans="1:4">
      <c r="A10" s="5" t="s">
        <v>183</v>
      </c>
      <c r="B10" s="4">
        <v>244527</v>
      </c>
      <c r="C10">
        <f>(VLOOKUP(A10,Befizetesek!$B$35:$C$41,2,0)*$C$4)</f>
        <v>247104</v>
      </c>
      <c r="D10">
        <f t="shared" ref="D10:D18" si="0">IF((B10-C10)&lt;0,B10-C10,"")</f>
        <v>-2577</v>
      </c>
    </row>
    <row r="11" spans="1:4">
      <c r="A11" s="5" t="s">
        <v>230</v>
      </c>
      <c r="B11" s="4">
        <v>83727</v>
      </c>
    </row>
    <row r="12" spans="1:4">
      <c r="A12" s="5" t="s">
        <v>181</v>
      </c>
      <c r="B12" s="4">
        <v>225257</v>
      </c>
      <c r="C12">
        <f>(VLOOKUP(A12,Befizetesek!$B$35:$C$41,2,0)*$C$4)</f>
        <v>204768</v>
      </c>
      <c r="D12" t="str">
        <f t="shared" si="0"/>
        <v/>
      </c>
    </row>
    <row r="13" spans="1:4">
      <c r="A13" s="5" t="s">
        <v>184</v>
      </c>
      <c r="B13" s="4">
        <v>218764</v>
      </c>
      <c r="C13">
        <f>(VLOOKUP(A13,Befizetesek!$B$35:$C$41,2,0)*$C$4)</f>
        <v>246240</v>
      </c>
      <c r="D13">
        <f t="shared" si="0"/>
        <v>-27476</v>
      </c>
    </row>
    <row r="14" spans="1:4">
      <c r="A14" s="5" t="s">
        <v>71</v>
      </c>
      <c r="B14" s="4">
        <v>40000</v>
      </c>
    </row>
    <row r="15" spans="1:4">
      <c r="A15" s="5" t="s">
        <v>180</v>
      </c>
      <c r="B15" s="4">
        <v>158453</v>
      </c>
      <c r="C15">
        <f>(VLOOKUP(A15,Befizetesek!$B$35:$C$41,2,0)*$C$4)</f>
        <v>200448</v>
      </c>
      <c r="D15">
        <f t="shared" si="0"/>
        <v>-41995</v>
      </c>
    </row>
    <row r="16" spans="1:4">
      <c r="A16" s="5" t="s">
        <v>206</v>
      </c>
      <c r="B16" s="4">
        <v>125000</v>
      </c>
    </row>
    <row r="17" spans="1:4">
      <c r="A17" s="5" t="s">
        <v>168</v>
      </c>
      <c r="B17" s="4">
        <v>184776</v>
      </c>
      <c r="C17">
        <f>(VLOOKUP(A17,Befizetesek!$B$35:$C$41,2,0)*$C$4)</f>
        <v>185400</v>
      </c>
      <c r="D17">
        <f t="shared" si="0"/>
        <v>-624</v>
      </c>
    </row>
    <row r="18" spans="1:4">
      <c r="A18" s="5" t="s">
        <v>185</v>
      </c>
      <c r="B18" s="4">
        <v>161707</v>
      </c>
      <c r="C18">
        <f>(VLOOKUP(A18,Befizetesek!$B$35:$C$41,2,0)*$C$4)</f>
        <v>247104</v>
      </c>
      <c r="D18">
        <f t="shared" si="0"/>
        <v>-85397</v>
      </c>
    </row>
    <row r="19" spans="1:4">
      <c r="A19" s="3" t="s">
        <v>189</v>
      </c>
      <c r="B19" s="4"/>
    </row>
    <row r="20" spans="1:4">
      <c r="A20" s="5" t="s">
        <v>35</v>
      </c>
      <c r="B20" s="4">
        <v>-103783</v>
      </c>
    </row>
    <row r="21" spans="1:4">
      <c r="A21" s="5" t="s">
        <v>55</v>
      </c>
      <c r="B21" s="4">
        <v>-189000</v>
      </c>
    </row>
    <row r="22" spans="1:4">
      <c r="A22" s="5" t="s">
        <v>44</v>
      </c>
      <c r="B22" s="4">
        <v>-36520</v>
      </c>
    </row>
    <row r="23" spans="1:4">
      <c r="A23" s="5" t="s">
        <v>130</v>
      </c>
      <c r="B23" s="4">
        <v>-5855</v>
      </c>
    </row>
    <row r="24" spans="1:4">
      <c r="A24" s="5" t="s">
        <v>57</v>
      </c>
      <c r="B24" s="4">
        <v>-230771</v>
      </c>
    </row>
    <row r="25" spans="1:4">
      <c r="A25" s="5" t="s">
        <v>243</v>
      </c>
      <c r="B25" s="4">
        <v>-11789</v>
      </c>
    </row>
    <row r="26" spans="1:4">
      <c r="A26" s="5" t="s">
        <v>187</v>
      </c>
      <c r="B26" s="4">
        <v>-18863</v>
      </c>
    </row>
    <row r="27" spans="1:4">
      <c r="A27" s="5" t="s">
        <v>69</v>
      </c>
      <c r="B27" s="4">
        <v>-35195</v>
      </c>
    </row>
    <row r="28" spans="1:4">
      <c r="A28" s="5" t="s">
        <v>67</v>
      </c>
      <c r="B28" s="4">
        <v>-18375</v>
      </c>
    </row>
    <row r="29" spans="1:4">
      <c r="A29" s="5" t="s">
        <v>240</v>
      </c>
      <c r="B29" s="4">
        <v>-42500</v>
      </c>
    </row>
    <row r="30" spans="1:4">
      <c r="A30" s="5" t="s">
        <v>114</v>
      </c>
      <c r="B30" s="4">
        <v>-2000</v>
      </c>
    </row>
    <row r="31" spans="1:4">
      <c r="A31" s="5" t="s">
        <v>75</v>
      </c>
      <c r="B31" s="4">
        <v>-1380</v>
      </c>
    </row>
    <row r="32" spans="1:4">
      <c r="A32" s="5" t="s">
        <v>92</v>
      </c>
      <c r="B32" s="4">
        <v>-3803</v>
      </c>
    </row>
    <row r="33" spans="1:2">
      <c r="A33" s="5" t="s">
        <v>137</v>
      </c>
      <c r="B33" s="4">
        <v>-1200</v>
      </c>
    </row>
    <row r="34" spans="1:2">
      <c r="A34" s="5" t="s">
        <v>134</v>
      </c>
      <c r="B34" s="4">
        <v>-9300</v>
      </c>
    </row>
    <row r="35" spans="1:2">
      <c r="A35" s="5" t="s">
        <v>94</v>
      </c>
      <c r="B35" s="4">
        <v>-13000</v>
      </c>
    </row>
    <row r="36" spans="1:2">
      <c r="A36" s="5" t="s">
        <v>230</v>
      </c>
      <c r="B36" s="4">
        <v>-6767</v>
      </c>
    </row>
    <row r="37" spans="1:2">
      <c r="A37" s="5" t="s">
        <v>96</v>
      </c>
      <c r="B37" s="4">
        <v>-3258</v>
      </c>
    </row>
    <row r="38" spans="1:2">
      <c r="A38" s="5" t="s">
        <v>98</v>
      </c>
      <c r="B38" s="4">
        <v>-24562</v>
      </c>
    </row>
    <row r="39" spans="1:2">
      <c r="A39" s="5" t="s">
        <v>186</v>
      </c>
      <c r="B39" s="4">
        <v>-3370</v>
      </c>
    </row>
    <row r="40" spans="1:2">
      <c r="A40" s="5" t="s">
        <v>102</v>
      </c>
      <c r="B40" s="4">
        <v>-5</v>
      </c>
    </row>
    <row r="41" spans="1:2">
      <c r="A41" s="5" t="s">
        <v>141</v>
      </c>
      <c r="B41" s="4">
        <v>-40000</v>
      </c>
    </row>
    <row r="42" spans="1:2">
      <c r="A42" s="5" t="s">
        <v>52</v>
      </c>
      <c r="B42" s="4">
        <v>-34500</v>
      </c>
    </row>
    <row r="43" spans="1:2">
      <c r="A43" s="5" t="s">
        <v>33</v>
      </c>
      <c r="B43" s="4">
        <v>-191250</v>
      </c>
    </row>
    <row r="44" spans="1:2">
      <c r="A44" s="5" t="s">
        <v>235</v>
      </c>
      <c r="B44" s="4">
        <v>-300000</v>
      </c>
    </row>
    <row r="45" spans="1:2">
      <c r="A45" s="5" t="s">
        <v>247</v>
      </c>
      <c r="B45" s="4">
        <v>-125000</v>
      </c>
    </row>
    <row r="46" spans="1:2">
      <c r="A46" s="5" t="s">
        <v>128</v>
      </c>
      <c r="B46" s="4">
        <v>-800</v>
      </c>
    </row>
    <row r="47" spans="1:2">
      <c r="A47" s="5" t="s">
        <v>37</v>
      </c>
      <c r="B47" s="4">
        <v>-183785</v>
      </c>
    </row>
    <row r="48" spans="1:2">
      <c r="A48" s="21" t="s">
        <v>252</v>
      </c>
      <c r="B48" s="4">
        <v>-100000</v>
      </c>
    </row>
    <row r="49" spans="1:2">
      <c r="A49" s="5" t="s">
        <v>50</v>
      </c>
      <c r="B49" s="4">
        <v>-160000</v>
      </c>
    </row>
    <row r="50" spans="1:2">
      <c r="A50" s="5" t="s">
        <v>234</v>
      </c>
      <c r="B50" s="4">
        <v>-19036</v>
      </c>
    </row>
    <row r="51" spans="1:2">
      <c r="A51" s="5" t="s">
        <v>106</v>
      </c>
      <c r="B51" s="4">
        <v>-6965</v>
      </c>
    </row>
    <row r="52" spans="1:2">
      <c r="A52" s="5" t="s">
        <v>195</v>
      </c>
      <c r="B52" s="4">
        <v>-22500</v>
      </c>
    </row>
    <row r="53" spans="1:2">
      <c r="A53" s="5" t="s">
        <v>236</v>
      </c>
      <c r="B53" s="4">
        <v>-50000</v>
      </c>
    </row>
    <row r="54" spans="1:2">
      <c r="A54" s="5" t="s">
        <v>238</v>
      </c>
      <c r="B54" s="4">
        <v>-10000</v>
      </c>
    </row>
    <row r="55" spans="1:2">
      <c r="A55" s="5" t="s">
        <v>119</v>
      </c>
      <c r="B55" s="4">
        <v>-23712</v>
      </c>
    </row>
    <row r="56" spans="1:2">
      <c r="A56" s="3" t="s">
        <v>178</v>
      </c>
      <c r="B56" s="4">
        <v>9830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59999389629810485"/>
  </sheetPr>
  <dimension ref="A3:D35"/>
  <sheetViews>
    <sheetView tabSelected="1" workbookViewId="0">
      <selection activeCell="D4" sqref="D4"/>
    </sheetView>
  </sheetViews>
  <sheetFormatPr baseColWidth="10" defaultRowHeight="15" x14ac:dyDescent="0"/>
  <cols>
    <col min="1" max="1" width="23.1640625" customWidth="1"/>
    <col min="2" max="2" width="7.83203125" bestFit="1" customWidth="1"/>
  </cols>
  <sheetData>
    <row r="3" spans="1:4">
      <c r="A3" s="2" t="s">
        <v>191</v>
      </c>
      <c r="C3" s="20"/>
    </row>
    <row r="4" spans="1:4">
      <c r="A4" s="2" t="s">
        <v>177</v>
      </c>
      <c r="B4" t="s">
        <v>179</v>
      </c>
      <c r="C4" s="1"/>
    </row>
    <row r="5" spans="1:4">
      <c r="A5" s="3" t="s">
        <v>190</v>
      </c>
      <c r="B5" s="4"/>
    </row>
    <row r="6" spans="1:4">
      <c r="A6" s="5" t="s">
        <v>55</v>
      </c>
      <c r="B6" s="4">
        <v>110000</v>
      </c>
    </row>
    <row r="7" spans="1:4">
      <c r="A7" s="5" t="s">
        <v>46</v>
      </c>
      <c r="B7" s="4">
        <v>36</v>
      </c>
    </row>
    <row r="8" spans="1:4">
      <c r="A8" s="5" t="s">
        <v>182</v>
      </c>
      <c r="B8" s="4">
        <v>57806</v>
      </c>
    </row>
    <row r="9" spans="1:4">
      <c r="A9" s="5" t="s">
        <v>183</v>
      </c>
      <c r="B9" s="4">
        <v>68112</v>
      </c>
    </row>
    <row r="10" spans="1:4">
      <c r="A10" s="5" t="s">
        <v>181</v>
      </c>
      <c r="B10" s="4">
        <v>168323</v>
      </c>
    </row>
    <row r="11" spans="1:4">
      <c r="A11" s="5" t="s">
        <v>184</v>
      </c>
      <c r="B11" s="4">
        <v>171835</v>
      </c>
    </row>
    <row r="12" spans="1:4">
      <c r="A12" s="5" t="s">
        <v>180</v>
      </c>
      <c r="B12" s="4">
        <v>16020</v>
      </c>
      <c r="D12" s="30"/>
    </row>
    <row r="13" spans="1:4">
      <c r="A13" s="5" t="s">
        <v>265</v>
      </c>
      <c r="B13" s="4">
        <v>121959</v>
      </c>
    </row>
    <row r="14" spans="1:4">
      <c r="A14" s="5" t="s">
        <v>254</v>
      </c>
      <c r="B14" s="4">
        <v>13691</v>
      </c>
    </row>
    <row r="15" spans="1:4">
      <c r="A15" s="5" t="s">
        <v>168</v>
      </c>
      <c r="B15" s="4">
        <v>54400</v>
      </c>
    </row>
    <row r="16" spans="1:4">
      <c r="A16" s="5" t="s">
        <v>274</v>
      </c>
      <c r="B16" s="4">
        <v>550</v>
      </c>
    </row>
    <row r="17" spans="1:2">
      <c r="A17" s="5" t="s">
        <v>185</v>
      </c>
      <c r="B17" s="4">
        <v>86425</v>
      </c>
    </row>
    <row r="18" spans="1:2">
      <c r="A18" s="3" t="s">
        <v>189</v>
      </c>
      <c r="B18" s="4"/>
    </row>
    <row r="19" spans="1:2">
      <c r="A19" s="5" t="s">
        <v>237</v>
      </c>
      <c r="B19" s="4">
        <v>-17561</v>
      </c>
    </row>
    <row r="20" spans="1:2">
      <c r="A20" s="5" t="s">
        <v>35</v>
      </c>
      <c r="B20" s="4">
        <v>-19663</v>
      </c>
    </row>
    <row r="21" spans="1:2">
      <c r="A21" s="5" t="s">
        <v>55</v>
      </c>
      <c r="B21" s="4">
        <v>-110000</v>
      </c>
    </row>
    <row r="22" spans="1:2">
      <c r="A22" s="5" t="s">
        <v>44</v>
      </c>
      <c r="B22" s="4">
        <v>-8226</v>
      </c>
    </row>
    <row r="23" spans="1:2">
      <c r="A23" s="5" t="s">
        <v>263</v>
      </c>
      <c r="B23" s="4">
        <v>-99000</v>
      </c>
    </row>
    <row r="24" spans="1:2">
      <c r="A24" s="5" t="s">
        <v>187</v>
      </c>
      <c r="B24" s="4">
        <v>-29276</v>
      </c>
    </row>
    <row r="25" spans="1:2">
      <c r="A25" s="5" t="s">
        <v>92</v>
      </c>
      <c r="B25" s="4">
        <v>-165</v>
      </c>
    </row>
    <row r="26" spans="1:2">
      <c r="A26" s="5" t="s">
        <v>272</v>
      </c>
      <c r="B26" s="4">
        <v>-3</v>
      </c>
    </row>
    <row r="27" spans="1:2">
      <c r="A27" s="5" t="s">
        <v>275</v>
      </c>
      <c r="B27" s="4">
        <v>-20320</v>
      </c>
    </row>
    <row r="28" spans="1:2">
      <c r="A28" s="5" t="s">
        <v>256</v>
      </c>
      <c r="B28" s="4">
        <v>-5515</v>
      </c>
    </row>
    <row r="29" spans="1:2">
      <c r="A29" s="5" t="s">
        <v>33</v>
      </c>
      <c r="B29" s="4">
        <v>-50800</v>
      </c>
    </row>
    <row r="30" spans="1:2">
      <c r="A30" s="5" t="s">
        <v>37</v>
      </c>
      <c r="B30" s="4">
        <v>-41550</v>
      </c>
    </row>
    <row r="31" spans="1:2">
      <c r="A31" s="5" t="s">
        <v>50</v>
      </c>
      <c r="B31" s="4">
        <v>-36000</v>
      </c>
    </row>
    <row r="32" spans="1:2">
      <c r="A32" s="5" t="s">
        <v>234</v>
      </c>
      <c r="B32" s="4">
        <v>-7085</v>
      </c>
    </row>
    <row r="33" spans="1:2">
      <c r="A33" s="5" t="s">
        <v>268</v>
      </c>
      <c r="B33" s="4">
        <v>-20000</v>
      </c>
    </row>
    <row r="34" spans="1:2">
      <c r="A34" s="5" t="s">
        <v>236</v>
      </c>
      <c r="B34" s="4">
        <v>-50000</v>
      </c>
    </row>
    <row r="35" spans="1:2">
      <c r="A35" s="3" t="s">
        <v>178</v>
      </c>
      <c r="B35" s="4">
        <v>353993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A1:F54"/>
  <sheetViews>
    <sheetView workbookViewId="0">
      <selection activeCell="F12" sqref="F12"/>
    </sheetView>
  </sheetViews>
  <sheetFormatPr baseColWidth="10" defaultRowHeight="15" x14ac:dyDescent="0"/>
  <cols>
    <col min="2" max="2" width="26.33203125" customWidth="1"/>
    <col min="6" max="6" width="13.33203125" customWidth="1"/>
  </cols>
  <sheetData>
    <row r="1" spans="1:6">
      <c r="A1" s="1" t="s">
        <v>276</v>
      </c>
      <c r="B1" s="1" t="s">
        <v>277</v>
      </c>
      <c r="C1" s="1" t="s">
        <v>326</v>
      </c>
      <c r="D1" s="1" t="s">
        <v>327</v>
      </c>
      <c r="E1" s="1" t="s">
        <v>278</v>
      </c>
      <c r="F1" s="1" t="s">
        <v>279</v>
      </c>
    </row>
    <row r="2" spans="1:6">
      <c r="A2" t="s">
        <v>47</v>
      </c>
      <c r="B2" t="s">
        <v>46</v>
      </c>
      <c r="C2">
        <v>0</v>
      </c>
      <c r="D2">
        <v>-103</v>
      </c>
      <c r="E2">
        <v>-103</v>
      </c>
      <c r="F2" t="s">
        <v>280</v>
      </c>
    </row>
    <row r="3" spans="1:6">
      <c r="A3" t="s">
        <v>281</v>
      </c>
      <c r="B3" t="s">
        <v>282</v>
      </c>
      <c r="C3">
        <v>0</v>
      </c>
      <c r="D3">
        <v>-76924</v>
      </c>
      <c r="E3">
        <v>0</v>
      </c>
      <c r="F3" t="s">
        <v>283</v>
      </c>
    </row>
    <row r="4" spans="1:6">
      <c r="A4" t="s">
        <v>203</v>
      </c>
      <c r="B4" t="s">
        <v>234</v>
      </c>
      <c r="C4">
        <v>0</v>
      </c>
      <c r="D4">
        <v>17688</v>
      </c>
      <c r="E4">
        <v>0</v>
      </c>
      <c r="F4" t="s">
        <v>283</v>
      </c>
    </row>
    <row r="5" spans="1:6">
      <c r="A5" t="s">
        <v>284</v>
      </c>
      <c r="B5" t="s">
        <v>285</v>
      </c>
      <c r="C5">
        <v>0</v>
      </c>
      <c r="D5">
        <v>1100</v>
      </c>
      <c r="E5">
        <v>2200</v>
      </c>
      <c r="F5" t="s">
        <v>286</v>
      </c>
    </row>
    <row r="6" spans="1:6">
      <c r="A6" t="s">
        <v>196</v>
      </c>
      <c r="B6" t="s">
        <v>287</v>
      </c>
      <c r="C6">
        <v>0</v>
      </c>
      <c r="D6">
        <v>22500</v>
      </c>
      <c r="E6">
        <v>0</v>
      </c>
      <c r="F6" t="s">
        <v>283</v>
      </c>
    </row>
    <row r="7" spans="1:6">
      <c r="A7" t="s">
        <v>288</v>
      </c>
      <c r="B7" t="s">
        <v>186</v>
      </c>
      <c r="C7">
        <v>0</v>
      </c>
      <c r="D7">
        <v>3790</v>
      </c>
      <c r="E7">
        <v>5000</v>
      </c>
    </row>
    <row r="8" spans="1:6">
      <c r="A8" t="s">
        <v>269</v>
      </c>
      <c r="B8" t="s">
        <v>289</v>
      </c>
      <c r="C8">
        <v>0</v>
      </c>
      <c r="D8">
        <v>1688</v>
      </c>
      <c r="E8">
        <v>10000</v>
      </c>
    </row>
    <row r="9" spans="1:6">
      <c r="A9" t="s">
        <v>41</v>
      </c>
      <c r="B9" t="s">
        <v>119</v>
      </c>
      <c r="C9">
        <v>0</v>
      </c>
      <c r="D9">
        <v>36138</v>
      </c>
      <c r="E9">
        <v>50000</v>
      </c>
    </row>
    <row r="10" spans="1:6">
      <c r="A10" t="s">
        <v>194</v>
      </c>
      <c r="B10" t="s">
        <v>187</v>
      </c>
      <c r="C10">
        <v>0</v>
      </c>
      <c r="D10">
        <v>33494</v>
      </c>
      <c r="E10">
        <v>50000</v>
      </c>
    </row>
    <row r="11" spans="1:6">
      <c r="A11" t="s">
        <v>36</v>
      </c>
      <c r="B11" t="s">
        <v>35</v>
      </c>
      <c r="C11">
        <v>0</v>
      </c>
      <c r="D11">
        <v>113559</v>
      </c>
      <c r="E11">
        <v>200000</v>
      </c>
    </row>
    <row r="12" spans="1:6">
      <c r="A12" t="s">
        <v>38</v>
      </c>
      <c r="B12" t="s">
        <v>37</v>
      </c>
      <c r="C12">
        <v>0</v>
      </c>
      <c r="D12">
        <v>246120</v>
      </c>
      <c r="E12">
        <v>302000</v>
      </c>
    </row>
    <row r="13" spans="1:6">
      <c r="A13" t="s">
        <v>290</v>
      </c>
      <c r="B13" t="s">
        <v>291</v>
      </c>
      <c r="C13">
        <v>0</v>
      </c>
      <c r="D13">
        <v>17196</v>
      </c>
      <c r="E13">
        <v>20000</v>
      </c>
    </row>
    <row r="14" spans="1:6">
      <c r="A14" t="s">
        <v>51</v>
      </c>
      <c r="B14" t="s">
        <v>50</v>
      </c>
      <c r="C14">
        <v>0</v>
      </c>
      <c r="D14">
        <v>180000</v>
      </c>
      <c r="E14">
        <v>432000</v>
      </c>
    </row>
    <row r="15" spans="1:6">
      <c r="A15" t="s">
        <v>292</v>
      </c>
      <c r="B15" t="s">
        <v>94</v>
      </c>
      <c r="C15">
        <v>0</v>
      </c>
      <c r="D15">
        <v>13000</v>
      </c>
      <c r="E15">
        <v>0</v>
      </c>
      <c r="F15" t="s">
        <v>283</v>
      </c>
    </row>
    <row r="16" spans="1:6">
      <c r="A16" t="s">
        <v>199</v>
      </c>
      <c r="B16" t="s">
        <v>52</v>
      </c>
      <c r="C16">
        <v>0</v>
      </c>
      <c r="D16">
        <v>38500</v>
      </c>
      <c r="E16">
        <v>0</v>
      </c>
      <c r="F16" t="s">
        <v>283</v>
      </c>
    </row>
    <row r="17" spans="1:6">
      <c r="A17" t="s">
        <v>293</v>
      </c>
      <c r="B17" t="s">
        <v>134</v>
      </c>
      <c r="C17">
        <v>0</v>
      </c>
      <c r="D17">
        <v>9300</v>
      </c>
      <c r="E17">
        <v>0</v>
      </c>
      <c r="F17" t="s">
        <v>283</v>
      </c>
    </row>
    <row r="18" spans="1:6">
      <c r="A18" t="s">
        <v>76</v>
      </c>
      <c r="B18" t="s">
        <v>75</v>
      </c>
      <c r="C18">
        <v>0</v>
      </c>
      <c r="D18">
        <v>1380</v>
      </c>
      <c r="E18">
        <v>5000</v>
      </c>
    </row>
    <row r="19" spans="1:6">
      <c r="A19" t="s">
        <v>34</v>
      </c>
      <c r="B19" t="s">
        <v>294</v>
      </c>
      <c r="C19">
        <v>0</v>
      </c>
      <c r="D19">
        <v>241250</v>
      </c>
      <c r="E19">
        <v>305000</v>
      </c>
    </row>
    <row r="20" spans="1:6">
      <c r="A20" t="s">
        <v>45</v>
      </c>
      <c r="B20" t="s">
        <v>44</v>
      </c>
      <c r="C20">
        <v>0</v>
      </c>
      <c r="D20">
        <v>45591</v>
      </c>
      <c r="E20">
        <v>50000</v>
      </c>
    </row>
    <row r="21" spans="1:6">
      <c r="A21" t="s">
        <v>295</v>
      </c>
      <c r="B21" t="s">
        <v>102</v>
      </c>
      <c r="C21">
        <v>0</v>
      </c>
      <c r="D21">
        <v>5</v>
      </c>
      <c r="E21">
        <v>0</v>
      </c>
      <c r="F21" t="s">
        <v>283</v>
      </c>
    </row>
    <row r="22" spans="1:6">
      <c r="A22" t="s">
        <v>58</v>
      </c>
      <c r="B22" t="s">
        <v>57</v>
      </c>
      <c r="C22">
        <v>0</v>
      </c>
      <c r="D22">
        <v>242560</v>
      </c>
      <c r="E22">
        <v>161000</v>
      </c>
    </row>
    <row r="23" spans="1:6">
      <c r="A23" t="s">
        <v>296</v>
      </c>
      <c r="B23" t="s">
        <v>114</v>
      </c>
      <c r="C23">
        <v>0</v>
      </c>
      <c r="D23">
        <v>2000</v>
      </c>
      <c r="E23">
        <v>4000</v>
      </c>
      <c r="F23" t="s">
        <v>286</v>
      </c>
    </row>
    <row r="24" spans="1:6">
      <c r="A24" t="s">
        <v>297</v>
      </c>
      <c r="B24" t="s">
        <v>132</v>
      </c>
      <c r="C24">
        <v>0</v>
      </c>
      <c r="D24">
        <v>3370</v>
      </c>
      <c r="E24">
        <v>5000</v>
      </c>
    </row>
    <row r="25" spans="1:6">
      <c r="A25" t="s">
        <v>70</v>
      </c>
      <c r="B25" t="s">
        <v>69</v>
      </c>
      <c r="C25">
        <v>0</v>
      </c>
      <c r="D25">
        <v>35195</v>
      </c>
      <c r="E25">
        <v>0</v>
      </c>
      <c r="F25" t="s">
        <v>283</v>
      </c>
    </row>
    <row r="26" spans="1:6">
      <c r="A26" t="s">
        <v>324</v>
      </c>
      <c r="B26" t="s">
        <v>67</v>
      </c>
      <c r="D26">
        <v>60875</v>
      </c>
      <c r="E26">
        <v>50000</v>
      </c>
    </row>
    <row r="27" spans="1:6">
      <c r="A27" t="s">
        <v>298</v>
      </c>
      <c r="B27" t="s">
        <v>299</v>
      </c>
      <c r="C27">
        <v>0</v>
      </c>
      <c r="D27">
        <v>0</v>
      </c>
      <c r="E27">
        <v>371000</v>
      </c>
    </row>
    <row r="28" spans="1:6">
      <c r="A28" t="s">
        <v>300</v>
      </c>
      <c r="B28" t="s">
        <v>98</v>
      </c>
      <c r="C28">
        <v>0</v>
      </c>
      <c r="D28">
        <v>24562</v>
      </c>
      <c r="E28">
        <v>30000</v>
      </c>
    </row>
    <row r="29" spans="1:6">
      <c r="A29" t="s">
        <v>301</v>
      </c>
      <c r="B29" t="s">
        <v>302</v>
      </c>
      <c r="C29">
        <v>0</v>
      </c>
      <c r="D29">
        <v>87500</v>
      </c>
      <c r="E29">
        <v>0</v>
      </c>
      <c r="F29" t="s">
        <v>283</v>
      </c>
    </row>
    <row r="30" spans="1:6">
      <c r="A30" t="s">
        <v>129</v>
      </c>
      <c r="B30" t="s">
        <v>128</v>
      </c>
      <c r="C30">
        <v>0</v>
      </c>
      <c r="D30">
        <v>800</v>
      </c>
      <c r="E30">
        <v>800</v>
      </c>
      <c r="F30" t="s">
        <v>280</v>
      </c>
    </row>
    <row r="31" spans="1:6">
      <c r="A31" t="s">
        <v>93</v>
      </c>
      <c r="B31" t="s">
        <v>92</v>
      </c>
      <c r="C31">
        <v>0</v>
      </c>
      <c r="D31">
        <v>3803</v>
      </c>
      <c r="E31">
        <v>3803</v>
      </c>
      <c r="F31" t="s">
        <v>280</v>
      </c>
    </row>
    <row r="32" spans="1:6">
      <c r="A32" t="s">
        <v>303</v>
      </c>
      <c r="B32" t="s">
        <v>137</v>
      </c>
      <c r="C32">
        <v>0</v>
      </c>
      <c r="D32">
        <v>1200</v>
      </c>
      <c r="E32">
        <v>0</v>
      </c>
      <c r="F32" t="s">
        <v>283</v>
      </c>
    </row>
    <row r="33" spans="1:6">
      <c r="A33" t="s">
        <v>304</v>
      </c>
      <c r="B33" t="s">
        <v>130</v>
      </c>
      <c r="C33">
        <v>0</v>
      </c>
      <c r="D33">
        <v>5855</v>
      </c>
      <c r="E33">
        <v>0</v>
      </c>
      <c r="F33" t="s">
        <v>283</v>
      </c>
    </row>
    <row r="34" spans="1:6">
      <c r="A34" t="s">
        <v>305</v>
      </c>
      <c r="B34" t="s">
        <v>306</v>
      </c>
      <c r="C34">
        <v>0</v>
      </c>
      <c r="D34">
        <v>0</v>
      </c>
      <c r="E34">
        <v>15000</v>
      </c>
    </row>
    <row r="35" spans="1:6">
      <c r="A35" t="s">
        <v>307</v>
      </c>
      <c r="B35" t="s">
        <v>235</v>
      </c>
      <c r="C35">
        <v>0</v>
      </c>
      <c r="D35">
        <v>300000</v>
      </c>
      <c r="E35">
        <v>0</v>
      </c>
      <c r="F35" t="s">
        <v>283</v>
      </c>
    </row>
    <row r="36" spans="1:6">
      <c r="A36" t="s">
        <v>308</v>
      </c>
      <c r="B36" t="s">
        <v>309</v>
      </c>
      <c r="C36">
        <v>0</v>
      </c>
      <c r="D36">
        <v>0</v>
      </c>
      <c r="E36">
        <v>10000</v>
      </c>
    </row>
    <row r="37" spans="1:6">
      <c r="A37" t="s">
        <v>310</v>
      </c>
      <c r="B37" t="s">
        <v>311</v>
      </c>
      <c r="C37">
        <v>0</v>
      </c>
      <c r="D37">
        <v>0</v>
      </c>
      <c r="E37">
        <v>10000</v>
      </c>
    </row>
    <row r="38" spans="1:6">
      <c r="A38" t="s">
        <v>325</v>
      </c>
      <c r="B38" t="s">
        <v>141</v>
      </c>
      <c r="D38">
        <v>40000</v>
      </c>
      <c r="E38">
        <v>0</v>
      </c>
      <c r="F38" t="s">
        <v>283</v>
      </c>
    </row>
    <row r="39" spans="1:6">
      <c r="A39" t="s">
        <v>312</v>
      </c>
      <c r="B39" t="s">
        <v>96</v>
      </c>
      <c r="C39">
        <v>0</v>
      </c>
      <c r="D39">
        <v>3258</v>
      </c>
      <c r="E39">
        <v>6516</v>
      </c>
      <c r="F39" t="s">
        <v>286</v>
      </c>
    </row>
    <row r="40" spans="1:6">
      <c r="A40" t="s">
        <v>313</v>
      </c>
      <c r="B40" t="s">
        <v>106</v>
      </c>
      <c r="C40">
        <v>0</v>
      </c>
      <c r="D40">
        <v>6965</v>
      </c>
      <c r="E40">
        <v>20000</v>
      </c>
    </row>
    <row r="41" spans="1:6">
      <c r="A41" t="s">
        <v>267</v>
      </c>
      <c r="B41" t="s">
        <v>236</v>
      </c>
      <c r="C41">
        <v>0</v>
      </c>
      <c r="D41">
        <v>60000</v>
      </c>
      <c r="E41">
        <v>0</v>
      </c>
      <c r="F41" t="s">
        <v>283</v>
      </c>
    </row>
    <row r="42" spans="1:6" s="33" customFormat="1"/>
    <row r="43" spans="1:6">
      <c r="B43" t="s">
        <v>314</v>
      </c>
      <c r="C43">
        <v>0</v>
      </c>
      <c r="D43">
        <v>1823215</v>
      </c>
      <c r="E43">
        <v>2118216</v>
      </c>
      <c r="F43" s="31">
        <v>1.1599999999999999</v>
      </c>
    </row>
    <row r="44" spans="1:6">
      <c r="B44" s="32" t="s">
        <v>322</v>
      </c>
      <c r="C44">
        <v>0</v>
      </c>
      <c r="D44">
        <v>0</v>
      </c>
      <c r="E44">
        <v>0</v>
      </c>
      <c r="F44" s="31">
        <v>0</v>
      </c>
    </row>
    <row r="45" spans="1:6">
      <c r="B45" s="32" t="s">
        <v>321</v>
      </c>
      <c r="C45">
        <v>0</v>
      </c>
      <c r="D45">
        <v>0</v>
      </c>
      <c r="E45">
        <v>0</v>
      </c>
      <c r="F45" s="31">
        <v>0</v>
      </c>
    </row>
    <row r="46" spans="1:6">
      <c r="B46" s="32" t="s">
        <v>323</v>
      </c>
      <c r="C46">
        <v>0</v>
      </c>
      <c r="D46">
        <v>1823215</v>
      </c>
      <c r="E46">
        <v>2118216</v>
      </c>
      <c r="F46" s="31">
        <v>1.1599999999999999</v>
      </c>
    </row>
    <row r="48" spans="1:6">
      <c r="B48" t="s">
        <v>315</v>
      </c>
      <c r="C48">
        <v>791</v>
      </c>
    </row>
    <row r="49" spans="1:3">
      <c r="B49" s="32" t="s">
        <v>316</v>
      </c>
      <c r="C49">
        <v>562</v>
      </c>
    </row>
    <row r="50" spans="1:3">
      <c r="B50" t="s">
        <v>317</v>
      </c>
      <c r="C50">
        <v>135650</v>
      </c>
    </row>
    <row r="52" spans="1:3">
      <c r="A52" t="s">
        <v>318</v>
      </c>
    </row>
    <row r="53" spans="1:3">
      <c r="A53" t="s">
        <v>319</v>
      </c>
    </row>
    <row r="54" spans="1:3">
      <c r="A54" t="s">
        <v>320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0.39997558519241921"/>
  </sheetPr>
  <dimension ref="A1:G54"/>
  <sheetViews>
    <sheetView workbookViewId="0">
      <selection activeCell="I15" sqref="I15"/>
    </sheetView>
  </sheetViews>
  <sheetFormatPr baseColWidth="10" defaultRowHeight="15" x14ac:dyDescent="0"/>
  <cols>
    <col min="2" max="2" width="26.33203125" customWidth="1"/>
    <col min="6" max="6" width="13.33203125" customWidth="1"/>
  </cols>
  <sheetData>
    <row r="1" spans="1:7">
      <c r="A1" s="1" t="s">
        <v>276</v>
      </c>
      <c r="B1" s="1" t="s">
        <v>277</v>
      </c>
      <c r="C1" s="1" t="s">
        <v>326</v>
      </c>
      <c r="D1" s="1" t="s">
        <v>327</v>
      </c>
      <c r="E1" s="1" t="s">
        <v>278</v>
      </c>
      <c r="F1" s="1" t="s">
        <v>279</v>
      </c>
      <c r="G1" s="1" t="s">
        <v>329</v>
      </c>
    </row>
    <row r="2" spans="1:7">
      <c r="A2" t="s">
        <v>47</v>
      </c>
      <c r="B2" t="s">
        <v>46</v>
      </c>
      <c r="C2">
        <v>0</v>
      </c>
      <c r="D2">
        <v>-103</v>
      </c>
      <c r="E2">
        <v>-103</v>
      </c>
      <c r="F2" t="s">
        <v>280</v>
      </c>
    </row>
    <row r="3" spans="1:7">
      <c r="A3" t="s">
        <v>281</v>
      </c>
      <c r="B3" t="s">
        <v>282</v>
      </c>
      <c r="C3">
        <v>0</v>
      </c>
      <c r="D3">
        <v>-76924</v>
      </c>
      <c r="E3">
        <v>0</v>
      </c>
      <c r="F3" t="s">
        <v>283</v>
      </c>
    </row>
    <row r="4" spans="1:7">
      <c r="A4" t="s">
        <v>203</v>
      </c>
      <c r="B4" t="s">
        <v>234</v>
      </c>
      <c r="C4">
        <v>0</v>
      </c>
      <c r="D4">
        <v>17688</v>
      </c>
      <c r="E4">
        <v>0</v>
      </c>
      <c r="F4" t="s">
        <v>283</v>
      </c>
    </row>
    <row r="5" spans="1:7">
      <c r="A5" t="s">
        <v>284</v>
      </c>
      <c r="B5" t="s">
        <v>285</v>
      </c>
      <c r="C5">
        <v>0</v>
      </c>
      <c r="D5">
        <v>1100</v>
      </c>
      <c r="E5">
        <v>2200</v>
      </c>
      <c r="F5" t="s">
        <v>286</v>
      </c>
    </row>
    <row r="6" spans="1:7">
      <c r="A6" t="s">
        <v>196</v>
      </c>
      <c r="B6" t="s">
        <v>287</v>
      </c>
      <c r="C6">
        <v>0</v>
      </c>
      <c r="D6">
        <v>22500</v>
      </c>
      <c r="E6">
        <v>0</v>
      </c>
      <c r="F6" t="s">
        <v>283</v>
      </c>
    </row>
    <row r="7" spans="1:7">
      <c r="A7" t="s">
        <v>288</v>
      </c>
      <c r="B7" t="s">
        <v>186</v>
      </c>
      <c r="C7">
        <v>0</v>
      </c>
      <c r="D7">
        <v>3790</v>
      </c>
      <c r="E7">
        <v>5000</v>
      </c>
    </row>
    <row r="8" spans="1:7">
      <c r="A8" t="s">
        <v>269</v>
      </c>
      <c r="B8" t="s">
        <v>289</v>
      </c>
      <c r="C8">
        <v>0</v>
      </c>
      <c r="D8">
        <v>1688</v>
      </c>
      <c r="E8">
        <v>10000</v>
      </c>
    </row>
    <row r="9" spans="1:7">
      <c r="A9" t="s">
        <v>41</v>
      </c>
      <c r="B9" t="s">
        <v>119</v>
      </c>
      <c r="C9">
        <v>0</v>
      </c>
      <c r="D9">
        <v>36138</v>
      </c>
      <c r="E9" s="19">
        <v>42000</v>
      </c>
      <c r="G9" t="s">
        <v>328</v>
      </c>
    </row>
    <row r="10" spans="1:7">
      <c r="A10" t="s">
        <v>194</v>
      </c>
      <c r="B10" t="s">
        <v>187</v>
      </c>
      <c r="C10">
        <v>0</v>
      </c>
      <c r="D10">
        <v>33494</v>
      </c>
      <c r="E10" s="19">
        <v>42000</v>
      </c>
      <c r="G10" t="s">
        <v>328</v>
      </c>
    </row>
    <row r="11" spans="1:7">
      <c r="A11" t="s">
        <v>36</v>
      </c>
      <c r="B11" t="s">
        <v>35</v>
      </c>
      <c r="C11">
        <v>0</v>
      </c>
      <c r="D11">
        <v>113559</v>
      </c>
      <c r="E11" s="19">
        <v>150000</v>
      </c>
      <c r="G11" t="s">
        <v>328</v>
      </c>
    </row>
    <row r="12" spans="1:7">
      <c r="A12" t="s">
        <v>38</v>
      </c>
      <c r="B12" t="s">
        <v>37</v>
      </c>
      <c r="C12">
        <v>0</v>
      </c>
      <c r="D12">
        <v>246120</v>
      </c>
      <c r="E12">
        <v>302000</v>
      </c>
    </row>
    <row r="13" spans="1:7">
      <c r="A13" t="s">
        <v>290</v>
      </c>
      <c r="B13" t="s">
        <v>291</v>
      </c>
      <c r="C13">
        <v>0</v>
      </c>
      <c r="D13">
        <v>17196</v>
      </c>
      <c r="E13">
        <v>20000</v>
      </c>
    </row>
    <row r="14" spans="1:7">
      <c r="A14" t="s">
        <v>51</v>
      </c>
      <c r="B14" t="s">
        <v>50</v>
      </c>
      <c r="C14">
        <v>0</v>
      </c>
      <c r="D14">
        <v>180000</v>
      </c>
      <c r="E14">
        <f>36000*12</f>
        <v>432000</v>
      </c>
    </row>
    <row r="15" spans="1:7">
      <c r="A15" t="s">
        <v>292</v>
      </c>
      <c r="B15" t="s">
        <v>94</v>
      </c>
      <c r="C15">
        <v>0</v>
      </c>
      <c r="D15">
        <v>13000</v>
      </c>
      <c r="E15">
        <v>0</v>
      </c>
      <c r="F15" t="s">
        <v>283</v>
      </c>
    </row>
    <row r="16" spans="1:7">
      <c r="A16" t="s">
        <v>199</v>
      </c>
      <c r="B16" t="s">
        <v>52</v>
      </c>
      <c r="C16">
        <v>0</v>
      </c>
      <c r="D16">
        <v>38500</v>
      </c>
      <c r="E16">
        <v>0</v>
      </c>
      <c r="F16" t="s">
        <v>283</v>
      </c>
    </row>
    <row r="17" spans="1:7">
      <c r="A17" t="s">
        <v>293</v>
      </c>
      <c r="B17" t="s">
        <v>134</v>
      </c>
      <c r="C17">
        <v>0</v>
      </c>
      <c r="D17">
        <v>9300</v>
      </c>
      <c r="E17">
        <v>0</v>
      </c>
      <c r="F17" t="s">
        <v>283</v>
      </c>
    </row>
    <row r="18" spans="1:7">
      <c r="A18" t="s">
        <v>76</v>
      </c>
      <c r="B18" t="s">
        <v>75</v>
      </c>
      <c r="C18">
        <v>0</v>
      </c>
      <c r="D18">
        <v>1380</v>
      </c>
      <c r="E18">
        <v>5000</v>
      </c>
    </row>
    <row r="19" spans="1:7">
      <c r="A19" t="s">
        <v>34</v>
      </c>
      <c r="B19" t="s">
        <v>294</v>
      </c>
      <c r="C19">
        <v>0</v>
      </c>
      <c r="D19">
        <v>241250</v>
      </c>
      <c r="E19">
        <f>25400*12</f>
        <v>304800</v>
      </c>
    </row>
    <row r="20" spans="1:7">
      <c r="A20" t="s">
        <v>45</v>
      </c>
      <c r="B20" t="s">
        <v>44</v>
      </c>
      <c r="C20">
        <v>0</v>
      </c>
      <c r="D20">
        <v>45591</v>
      </c>
      <c r="E20">
        <v>50000</v>
      </c>
    </row>
    <row r="21" spans="1:7">
      <c r="A21" t="s">
        <v>295</v>
      </c>
      <c r="B21" t="s">
        <v>102</v>
      </c>
      <c r="C21">
        <v>0</v>
      </c>
      <c r="D21">
        <v>5</v>
      </c>
      <c r="E21">
        <v>0</v>
      </c>
      <c r="F21" t="s">
        <v>283</v>
      </c>
    </row>
    <row r="22" spans="1:7">
      <c r="A22" t="s">
        <v>58</v>
      </c>
      <c r="B22" t="s">
        <v>57</v>
      </c>
      <c r="C22">
        <v>0</v>
      </c>
      <c r="D22">
        <v>242560</v>
      </c>
      <c r="E22">
        <v>161000</v>
      </c>
    </row>
    <row r="23" spans="1:7">
      <c r="A23" t="s">
        <v>296</v>
      </c>
      <c r="B23" t="s">
        <v>114</v>
      </c>
      <c r="C23">
        <v>0</v>
      </c>
      <c r="D23">
        <v>2000</v>
      </c>
      <c r="E23">
        <v>4000</v>
      </c>
      <c r="F23" t="s">
        <v>286</v>
      </c>
    </row>
    <row r="24" spans="1:7">
      <c r="A24" t="s">
        <v>297</v>
      </c>
      <c r="B24" t="s">
        <v>132</v>
      </c>
      <c r="C24">
        <v>0</v>
      </c>
      <c r="D24">
        <v>3370</v>
      </c>
      <c r="E24" s="19">
        <v>0</v>
      </c>
      <c r="G24" t="s">
        <v>330</v>
      </c>
    </row>
    <row r="25" spans="1:7">
      <c r="A25" t="s">
        <v>70</v>
      </c>
      <c r="B25" t="s">
        <v>69</v>
      </c>
      <c r="C25">
        <v>0</v>
      </c>
      <c r="D25">
        <v>35195</v>
      </c>
      <c r="E25">
        <v>0</v>
      </c>
      <c r="F25" t="s">
        <v>283</v>
      </c>
    </row>
    <row r="26" spans="1:7">
      <c r="A26" t="s">
        <v>324</v>
      </c>
      <c r="B26" t="s">
        <v>67</v>
      </c>
      <c r="D26">
        <v>60875</v>
      </c>
      <c r="E26">
        <v>50000</v>
      </c>
    </row>
    <row r="27" spans="1:7">
      <c r="A27" t="s">
        <v>298</v>
      </c>
      <c r="B27" t="s">
        <v>299</v>
      </c>
      <c r="C27">
        <v>0</v>
      </c>
      <c r="D27">
        <v>0</v>
      </c>
      <c r="E27" s="19">
        <v>0</v>
      </c>
      <c r="G27" t="s">
        <v>331</v>
      </c>
    </row>
    <row r="28" spans="1:7">
      <c r="A28" t="s">
        <v>300</v>
      </c>
      <c r="B28" t="s">
        <v>98</v>
      </c>
      <c r="C28">
        <v>0</v>
      </c>
      <c r="D28">
        <v>24562</v>
      </c>
      <c r="E28" s="19">
        <v>0</v>
      </c>
      <c r="G28" t="s">
        <v>332</v>
      </c>
    </row>
    <row r="29" spans="1:7">
      <c r="A29" t="s">
        <v>301</v>
      </c>
      <c r="B29" t="s">
        <v>302</v>
      </c>
      <c r="C29">
        <v>0</v>
      </c>
      <c r="D29">
        <v>87500</v>
      </c>
      <c r="E29">
        <v>0</v>
      </c>
      <c r="F29" t="s">
        <v>283</v>
      </c>
    </row>
    <row r="30" spans="1:7">
      <c r="A30" t="s">
        <v>129</v>
      </c>
      <c r="B30" t="s">
        <v>128</v>
      </c>
      <c r="C30">
        <v>0</v>
      </c>
      <c r="D30">
        <v>800</v>
      </c>
      <c r="E30">
        <v>800</v>
      </c>
      <c r="F30" t="s">
        <v>280</v>
      </c>
    </row>
    <row r="31" spans="1:7">
      <c r="A31" t="s">
        <v>93</v>
      </c>
      <c r="B31" t="s">
        <v>92</v>
      </c>
      <c r="C31">
        <v>0</v>
      </c>
      <c r="D31">
        <v>3803</v>
      </c>
      <c r="E31">
        <v>3803</v>
      </c>
      <c r="F31" t="s">
        <v>280</v>
      </c>
    </row>
    <row r="32" spans="1:7">
      <c r="A32" t="s">
        <v>303</v>
      </c>
      <c r="B32" t="s">
        <v>137</v>
      </c>
      <c r="C32">
        <v>0</v>
      </c>
      <c r="D32">
        <v>1200</v>
      </c>
      <c r="E32">
        <v>0</v>
      </c>
      <c r="F32" t="s">
        <v>283</v>
      </c>
    </row>
    <row r="33" spans="1:7">
      <c r="A33" t="s">
        <v>304</v>
      </c>
      <c r="B33" t="s">
        <v>130</v>
      </c>
      <c r="C33">
        <v>0</v>
      </c>
      <c r="D33">
        <v>5855</v>
      </c>
      <c r="E33">
        <v>0</v>
      </c>
      <c r="F33" t="s">
        <v>283</v>
      </c>
    </row>
    <row r="34" spans="1:7">
      <c r="A34" t="s">
        <v>305</v>
      </c>
      <c r="B34" t="s">
        <v>306</v>
      </c>
      <c r="C34">
        <v>0</v>
      </c>
      <c r="D34">
        <v>0</v>
      </c>
      <c r="E34">
        <v>15000</v>
      </c>
    </row>
    <row r="35" spans="1:7">
      <c r="A35" t="s">
        <v>307</v>
      </c>
      <c r="B35" t="s">
        <v>235</v>
      </c>
      <c r="C35">
        <v>0</v>
      </c>
      <c r="D35">
        <v>300000</v>
      </c>
      <c r="E35">
        <v>0</v>
      </c>
      <c r="F35" t="s">
        <v>283</v>
      </c>
    </row>
    <row r="36" spans="1:7">
      <c r="A36" t="s">
        <v>308</v>
      </c>
      <c r="B36" t="s">
        <v>309</v>
      </c>
      <c r="C36">
        <v>0</v>
      </c>
      <c r="D36">
        <v>0</v>
      </c>
      <c r="E36" s="19">
        <v>0</v>
      </c>
      <c r="G36" t="s">
        <v>333</v>
      </c>
    </row>
    <row r="37" spans="1:7">
      <c r="A37" t="s">
        <v>310</v>
      </c>
      <c r="B37" t="s">
        <v>311</v>
      </c>
      <c r="C37">
        <v>0</v>
      </c>
      <c r="D37">
        <v>0</v>
      </c>
      <c r="E37" s="19">
        <v>0</v>
      </c>
      <c r="G37" t="s">
        <v>334</v>
      </c>
    </row>
    <row r="38" spans="1:7">
      <c r="A38" t="s">
        <v>325</v>
      </c>
      <c r="B38" t="s">
        <v>141</v>
      </c>
      <c r="D38">
        <v>40000</v>
      </c>
      <c r="E38">
        <v>0</v>
      </c>
      <c r="F38" t="s">
        <v>283</v>
      </c>
    </row>
    <row r="39" spans="1:7">
      <c r="A39" t="s">
        <v>312</v>
      </c>
      <c r="B39" t="s">
        <v>96</v>
      </c>
      <c r="C39">
        <v>0</v>
      </c>
      <c r="D39">
        <v>3258</v>
      </c>
      <c r="E39">
        <v>6516</v>
      </c>
      <c r="F39" t="s">
        <v>286</v>
      </c>
    </row>
    <row r="40" spans="1:7">
      <c r="A40" t="s">
        <v>313</v>
      </c>
      <c r="B40" t="s">
        <v>106</v>
      </c>
      <c r="C40">
        <v>0</v>
      </c>
      <c r="D40">
        <v>6965</v>
      </c>
      <c r="E40">
        <v>20000</v>
      </c>
    </row>
    <row r="41" spans="1:7">
      <c r="A41" t="s">
        <v>267</v>
      </c>
      <c r="B41" t="s">
        <v>236</v>
      </c>
      <c r="C41">
        <v>0</v>
      </c>
      <c r="D41">
        <v>60000</v>
      </c>
      <c r="E41">
        <v>0</v>
      </c>
      <c r="F41" t="s">
        <v>283</v>
      </c>
    </row>
    <row r="42" spans="1:7" s="33" customFormat="1"/>
    <row r="43" spans="1:7">
      <c r="B43" t="s">
        <v>314</v>
      </c>
      <c r="C43">
        <v>0</v>
      </c>
      <c r="D43">
        <v>1823215</v>
      </c>
      <c r="E43">
        <f>SUM(E2:E42)</f>
        <v>1626016</v>
      </c>
      <c r="F43" s="31">
        <f>(E43/D43)</f>
        <v>0.89183996401960275</v>
      </c>
    </row>
    <row r="44" spans="1:7">
      <c r="B44" s="32" t="s">
        <v>322</v>
      </c>
      <c r="C44">
        <v>0</v>
      </c>
      <c r="D44">
        <v>0</v>
      </c>
      <c r="E44">
        <v>0</v>
      </c>
      <c r="F44" s="31">
        <v>0</v>
      </c>
    </row>
    <row r="45" spans="1:7">
      <c r="B45" s="32" t="s">
        <v>321</v>
      </c>
      <c r="C45">
        <v>0</v>
      </c>
      <c r="D45">
        <v>0</v>
      </c>
      <c r="E45">
        <v>0</v>
      </c>
      <c r="F45" s="31">
        <v>0</v>
      </c>
    </row>
    <row r="46" spans="1:7">
      <c r="B46" s="32" t="s">
        <v>323</v>
      </c>
      <c r="C46">
        <v>0</v>
      </c>
      <c r="D46">
        <v>1823215</v>
      </c>
      <c r="E46">
        <f>E43</f>
        <v>1626016</v>
      </c>
      <c r="F46" s="31">
        <f>(E46/D46)</f>
        <v>0.89183996401960275</v>
      </c>
    </row>
    <row r="48" spans="1:7">
      <c r="B48" t="s">
        <v>315</v>
      </c>
      <c r="C48">
        <v>791</v>
      </c>
    </row>
    <row r="49" spans="1:3">
      <c r="B49" s="32" t="s">
        <v>316</v>
      </c>
      <c r="C49">
        <v>562</v>
      </c>
    </row>
    <row r="50" spans="1:3">
      <c r="B50" t="s">
        <v>317</v>
      </c>
      <c r="C50">
        <v>135650</v>
      </c>
    </row>
    <row r="52" spans="1:3">
      <c r="A52" t="s">
        <v>318</v>
      </c>
    </row>
    <row r="53" spans="1:3">
      <c r="A53" t="s">
        <v>319</v>
      </c>
    </row>
    <row r="54" spans="1:3">
      <c r="A54" t="s">
        <v>320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4"/>
  <sheetViews>
    <sheetView topLeftCell="A245" workbookViewId="0">
      <selection activeCell="I280" sqref="I280"/>
    </sheetView>
  </sheetViews>
  <sheetFormatPr baseColWidth="10" defaultRowHeight="15" x14ac:dyDescent="0"/>
  <cols>
    <col min="1" max="1" width="10.83203125" style="23"/>
    <col min="2" max="2" width="0" style="23" hidden="1" customWidth="1"/>
    <col min="3" max="3" width="25.5" style="23" customWidth="1"/>
    <col min="4" max="5" width="10.83203125" style="23"/>
    <col min="6" max="6" width="0" style="23" hidden="1" customWidth="1"/>
    <col min="7" max="16384" width="10.83203125" style="23"/>
  </cols>
  <sheetData>
    <row r="1" spans="1:7">
      <c r="A1" s="22" t="s">
        <v>4</v>
      </c>
      <c r="B1" s="22" t="s">
        <v>5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188</v>
      </c>
    </row>
    <row r="2" spans="1:7">
      <c r="A2" s="23" t="s">
        <v>17</v>
      </c>
      <c r="B2" s="23">
        <v>1</v>
      </c>
      <c r="C2" s="23" t="s">
        <v>35</v>
      </c>
      <c r="D2" s="23">
        <v>-9917</v>
      </c>
      <c r="F2" s="23" t="s">
        <v>36</v>
      </c>
      <c r="G2" s="23" t="s">
        <v>189</v>
      </c>
    </row>
    <row r="3" spans="1:7">
      <c r="A3" s="23" t="s">
        <v>66</v>
      </c>
      <c r="B3" s="23">
        <v>3</v>
      </c>
      <c r="C3" s="23" t="s">
        <v>35</v>
      </c>
      <c r="D3" s="23">
        <v>-9917</v>
      </c>
      <c r="F3" s="23" t="s">
        <v>36</v>
      </c>
      <c r="G3" s="23" t="s">
        <v>189</v>
      </c>
    </row>
    <row r="4" spans="1:7">
      <c r="A4" s="23" t="s">
        <v>116</v>
      </c>
      <c r="B4" s="23">
        <v>1641197</v>
      </c>
      <c r="C4" s="23" t="s">
        <v>35</v>
      </c>
      <c r="D4" s="23">
        <v>-9608</v>
      </c>
      <c r="E4" s="23">
        <v>9284</v>
      </c>
      <c r="F4" s="23" t="s">
        <v>36</v>
      </c>
      <c r="G4" s="23" t="s">
        <v>189</v>
      </c>
    </row>
    <row r="5" spans="1:7">
      <c r="A5" s="23" t="s">
        <v>116</v>
      </c>
      <c r="B5" s="23">
        <v>684160</v>
      </c>
      <c r="C5" s="23" t="s">
        <v>35</v>
      </c>
      <c r="D5" s="23">
        <v>-9753</v>
      </c>
      <c r="E5" s="23">
        <v>-9587</v>
      </c>
      <c r="F5" s="23" t="s">
        <v>36</v>
      </c>
      <c r="G5" s="23" t="s">
        <v>189</v>
      </c>
    </row>
    <row r="6" spans="1:7">
      <c r="A6" s="23" t="s">
        <v>54</v>
      </c>
      <c r="B6" s="23">
        <v>2</v>
      </c>
      <c r="C6" s="23" t="s">
        <v>55</v>
      </c>
      <c r="D6" s="23">
        <v>-20000</v>
      </c>
      <c r="F6" s="23" t="s">
        <v>56</v>
      </c>
      <c r="G6" s="23" t="s">
        <v>189</v>
      </c>
    </row>
    <row r="7" spans="1:7">
      <c r="A7" s="23" t="s">
        <v>61</v>
      </c>
      <c r="B7" s="23">
        <v>2</v>
      </c>
      <c r="C7" s="23" t="s">
        <v>55</v>
      </c>
      <c r="D7" s="23">
        <v>-60000</v>
      </c>
      <c r="F7" s="23" t="s">
        <v>56</v>
      </c>
      <c r="G7" s="23" t="s">
        <v>189</v>
      </c>
    </row>
    <row r="8" spans="1:7">
      <c r="A8" s="23" t="s">
        <v>54</v>
      </c>
      <c r="B8" s="23">
        <v>2</v>
      </c>
      <c r="C8" s="23" t="s">
        <v>55</v>
      </c>
      <c r="D8" s="23">
        <v>20000</v>
      </c>
      <c r="E8" s="23">
        <v>17431</v>
      </c>
      <c r="F8" s="23" t="s">
        <v>56</v>
      </c>
      <c r="G8" s="23" t="s">
        <v>190</v>
      </c>
    </row>
    <row r="9" spans="1:7">
      <c r="A9" s="23" t="s">
        <v>61</v>
      </c>
      <c r="B9" s="23">
        <v>2</v>
      </c>
      <c r="C9" s="23" t="s">
        <v>55</v>
      </c>
      <c r="D9" s="23">
        <v>60000</v>
      </c>
      <c r="E9" s="23">
        <v>55230</v>
      </c>
      <c r="F9" s="23" t="s">
        <v>56</v>
      </c>
      <c r="G9" s="23" t="s">
        <v>190</v>
      </c>
    </row>
    <row r="10" spans="1:7">
      <c r="A10" s="23" t="s">
        <v>17</v>
      </c>
      <c r="B10" s="23">
        <v>1</v>
      </c>
      <c r="C10" s="23" t="s">
        <v>46</v>
      </c>
      <c r="D10" s="23">
        <v>8</v>
      </c>
      <c r="F10" s="23" t="s">
        <v>47</v>
      </c>
      <c r="G10" s="23" t="s">
        <v>190</v>
      </c>
    </row>
    <row r="11" spans="1:7">
      <c r="A11" s="23" t="s">
        <v>63</v>
      </c>
      <c r="B11" s="23">
        <v>2</v>
      </c>
      <c r="C11" s="23" t="s">
        <v>46</v>
      </c>
      <c r="D11" s="23">
        <v>11</v>
      </c>
      <c r="E11" s="23">
        <v>52295</v>
      </c>
      <c r="F11" s="23" t="s">
        <v>47</v>
      </c>
      <c r="G11" s="23" t="s">
        <v>190</v>
      </c>
    </row>
    <row r="12" spans="1:7">
      <c r="A12" s="23" t="s">
        <v>73</v>
      </c>
      <c r="B12" s="23">
        <v>3</v>
      </c>
      <c r="C12" s="23" t="s">
        <v>46</v>
      </c>
      <c r="D12" s="23">
        <v>3</v>
      </c>
      <c r="E12" s="23">
        <v>15984</v>
      </c>
      <c r="F12" s="23" t="s">
        <v>47</v>
      </c>
      <c r="G12" s="23" t="s">
        <v>190</v>
      </c>
    </row>
    <row r="13" spans="1:7">
      <c r="A13" s="23" t="s">
        <v>17</v>
      </c>
      <c r="B13" s="23">
        <v>1</v>
      </c>
      <c r="C13" s="23" t="s">
        <v>44</v>
      </c>
      <c r="D13" s="23">
        <v>-490</v>
      </c>
      <c r="F13" s="23" t="s">
        <v>45</v>
      </c>
      <c r="G13" s="23" t="s">
        <v>189</v>
      </c>
    </row>
    <row r="14" spans="1:7">
      <c r="A14" s="23" t="s">
        <v>17</v>
      </c>
      <c r="B14" s="23">
        <v>1</v>
      </c>
      <c r="C14" s="23" t="s">
        <v>44</v>
      </c>
      <c r="D14" s="23">
        <v>-2487</v>
      </c>
      <c r="F14" s="23" t="s">
        <v>45</v>
      </c>
      <c r="G14" s="23" t="s">
        <v>189</v>
      </c>
    </row>
    <row r="15" spans="1:7">
      <c r="A15" s="23" t="s">
        <v>17</v>
      </c>
      <c r="B15" s="23">
        <v>1</v>
      </c>
      <c r="C15" s="23" t="s">
        <v>44</v>
      </c>
      <c r="D15" s="23">
        <v>-99</v>
      </c>
      <c r="F15" s="23" t="s">
        <v>45</v>
      </c>
      <c r="G15" s="23" t="s">
        <v>189</v>
      </c>
    </row>
    <row r="16" spans="1:7">
      <c r="A16" s="23" t="s">
        <v>17</v>
      </c>
      <c r="B16" s="23">
        <v>1</v>
      </c>
      <c r="C16" s="23" t="s">
        <v>44</v>
      </c>
      <c r="D16" s="23">
        <v>-860</v>
      </c>
      <c r="E16" s="23">
        <v>253678</v>
      </c>
      <c r="F16" s="23" t="s">
        <v>45</v>
      </c>
      <c r="G16" s="23" t="s">
        <v>189</v>
      </c>
    </row>
    <row r="17" spans="1:7">
      <c r="A17" s="23" t="s">
        <v>59</v>
      </c>
      <c r="B17" s="23">
        <v>2</v>
      </c>
      <c r="C17" s="23" t="s">
        <v>44</v>
      </c>
      <c r="D17" s="23">
        <v>-1326</v>
      </c>
      <c r="E17" s="23">
        <v>105928</v>
      </c>
      <c r="F17" s="23" t="s">
        <v>45</v>
      </c>
      <c r="G17" s="23" t="s">
        <v>189</v>
      </c>
    </row>
    <row r="18" spans="1:7">
      <c r="A18" s="23" t="s">
        <v>63</v>
      </c>
      <c r="B18" s="23">
        <v>2</v>
      </c>
      <c r="C18" s="23" t="s">
        <v>44</v>
      </c>
      <c r="D18" s="23">
        <v>-3599</v>
      </c>
      <c r="F18" s="23" t="s">
        <v>45</v>
      </c>
      <c r="G18" s="23" t="s">
        <v>189</v>
      </c>
    </row>
    <row r="19" spans="1:7">
      <c r="A19" s="23" t="s">
        <v>65</v>
      </c>
      <c r="B19" s="23">
        <v>3</v>
      </c>
      <c r="C19" s="23" t="s">
        <v>44</v>
      </c>
      <c r="D19" s="23">
        <v>-200</v>
      </c>
      <c r="E19" s="23">
        <v>27095</v>
      </c>
      <c r="F19" s="23" t="s">
        <v>45</v>
      </c>
      <c r="G19" s="23" t="s">
        <v>189</v>
      </c>
    </row>
    <row r="20" spans="1:7">
      <c r="A20" s="23" t="s">
        <v>73</v>
      </c>
      <c r="B20" s="23">
        <v>3</v>
      </c>
      <c r="C20" s="23" t="s">
        <v>44</v>
      </c>
      <c r="D20" s="23">
        <v>-2753</v>
      </c>
      <c r="F20" s="23" t="s">
        <v>45</v>
      </c>
      <c r="G20" s="23" t="s">
        <v>189</v>
      </c>
    </row>
    <row r="21" spans="1:7">
      <c r="A21" s="23" t="s">
        <v>73</v>
      </c>
      <c r="B21" s="23">
        <v>3</v>
      </c>
      <c r="C21" s="23" t="s">
        <v>44</v>
      </c>
      <c r="D21" s="23">
        <v>-750</v>
      </c>
      <c r="F21" s="23" t="s">
        <v>45</v>
      </c>
      <c r="G21" s="23" t="s">
        <v>189</v>
      </c>
    </row>
    <row r="22" spans="1:7">
      <c r="A22" s="23" t="s">
        <v>73</v>
      </c>
      <c r="B22" s="23">
        <v>3</v>
      </c>
      <c r="C22" s="23" t="s">
        <v>44</v>
      </c>
      <c r="D22" s="23">
        <v>-99</v>
      </c>
      <c r="F22" s="23" t="s">
        <v>45</v>
      </c>
      <c r="G22" s="23" t="s">
        <v>189</v>
      </c>
    </row>
    <row r="23" spans="1:7">
      <c r="A23" s="23" t="s">
        <v>54</v>
      </c>
      <c r="B23" s="23">
        <v>7270282</v>
      </c>
      <c r="C23" s="23" t="s">
        <v>130</v>
      </c>
      <c r="D23" s="23">
        <v>-5855</v>
      </c>
      <c r="E23" s="23">
        <v>11091</v>
      </c>
      <c r="F23" s="23" t="s">
        <v>131</v>
      </c>
      <c r="G23" s="23" t="s">
        <v>189</v>
      </c>
    </row>
    <row r="24" spans="1:7">
      <c r="A24" s="23" t="s">
        <v>54</v>
      </c>
      <c r="B24" s="23">
        <v>2</v>
      </c>
      <c r="C24" s="23" t="s">
        <v>57</v>
      </c>
      <c r="D24" s="23">
        <v>-76924</v>
      </c>
      <c r="E24" s="23">
        <v>107254</v>
      </c>
      <c r="F24" s="23" t="s">
        <v>58</v>
      </c>
      <c r="G24" s="23" t="s">
        <v>189</v>
      </c>
    </row>
    <row r="25" spans="1:7">
      <c r="A25" s="23" t="s">
        <v>66</v>
      </c>
      <c r="B25" s="23">
        <v>3</v>
      </c>
      <c r="C25" s="23" t="s">
        <v>57</v>
      </c>
      <c r="D25" s="23">
        <v>-153847</v>
      </c>
      <c r="F25" s="23" t="s">
        <v>58</v>
      </c>
      <c r="G25" s="23" t="s">
        <v>189</v>
      </c>
    </row>
    <row r="26" spans="1:7">
      <c r="A26" s="23" t="s">
        <v>73</v>
      </c>
      <c r="B26" s="23">
        <v>8813430</v>
      </c>
      <c r="C26" s="23" t="s">
        <v>139</v>
      </c>
      <c r="D26" s="23">
        <v>176924</v>
      </c>
      <c r="E26" s="23">
        <v>197339</v>
      </c>
      <c r="F26" s="23" t="s">
        <v>140</v>
      </c>
      <c r="G26" s="23" t="s">
        <v>190</v>
      </c>
    </row>
    <row r="27" spans="1:7">
      <c r="A27" s="23" t="s">
        <v>17</v>
      </c>
      <c r="B27" s="23">
        <v>1</v>
      </c>
      <c r="C27" s="23" t="s">
        <v>187</v>
      </c>
      <c r="D27" s="23">
        <v>-16427</v>
      </c>
      <c r="F27" s="23" t="s">
        <v>43</v>
      </c>
      <c r="G27" s="23" t="s">
        <v>189</v>
      </c>
    </row>
    <row r="28" spans="1:7">
      <c r="A28" s="23" t="s">
        <v>66</v>
      </c>
      <c r="B28" s="23">
        <v>3</v>
      </c>
      <c r="C28" s="23" t="s">
        <v>69</v>
      </c>
      <c r="D28" s="23">
        <v>-26500</v>
      </c>
      <c r="F28" s="23" t="s">
        <v>70</v>
      </c>
      <c r="G28" s="23" t="s">
        <v>189</v>
      </c>
    </row>
    <row r="29" spans="1:7">
      <c r="A29" s="23" t="s">
        <v>61</v>
      </c>
      <c r="B29" s="23">
        <v>7270285</v>
      </c>
      <c r="C29" s="23" t="s">
        <v>69</v>
      </c>
      <c r="D29" s="23">
        <v>-8695</v>
      </c>
      <c r="E29" s="23">
        <v>1131</v>
      </c>
      <c r="F29" s="23" t="s">
        <v>70</v>
      </c>
      <c r="G29" s="23" t="s">
        <v>189</v>
      </c>
    </row>
    <row r="30" spans="1:7">
      <c r="A30" s="23" t="s">
        <v>17</v>
      </c>
      <c r="B30" s="23">
        <v>1</v>
      </c>
      <c r="C30" s="23" t="s">
        <v>182</v>
      </c>
      <c r="D30" s="23">
        <v>1728</v>
      </c>
      <c r="F30" s="23" t="s">
        <v>14</v>
      </c>
      <c r="G30" s="23" t="s">
        <v>190</v>
      </c>
    </row>
    <row r="31" spans="1:7">
      <c r="A31" s="23" t="s">
        <v>66</v>
      </c>
      <c r="B31" s="23">
        <v>3</v>
      </c>
      <c r="C31" s="23" t="s">
        <v>182</v>
      </c>
      <c r="D31" s="23">
        <v>1728</v>
      </c>
      <c r="F31" s="23" t="s">
        <v>14</v>
      </c>
      <c r="G31" s="23" t="s">
        <v>190</v>
      </c>
    </row>
    <row r="32" spans="1:7">
      <c r="A32" s="23" t="s">
        <v>77</v>
      </c>
      <c r="B32" s="23">
        <v>39606</v>
      </c>
      <c r="C32" s="23" t="s">
        <v>182</v>
      </c>
      <c r="D32" s="23">
        <v>3241</v>
      </c>
      <c r="E32" s="23">
        <v>13673</v>
      </c>
      <c r="F32" s="23" t="s">
        <v>12</v>
      </c>
      <c r="G32" s="23" t="s">
        <v>190</v>
      </c>
    </row>
    <row r="33" spans="1:7">
      <c r="A33" s="23" t="s">
        <v>88</v>
      </c>
      <c r="B33" s="23">
        <v>39616</v>
      </c>
      <c r="C33" s="23" t="s">
        <v>182</v>
      </c>
      <c r="D33" s="23">
        <v>10936</v>
      </c>
      <c r="E33" s="23">
        <v>41753</v>
      </c>
      <c r="F33" s="23" t="s">
        <v>12</v>
      </c>
      <c r="G33" s="23" t="s">
        <v>190</v>
      </c>
    </row>
    <row r="34" spans="1:7">
      <c r="A34" s="23" t="s">
        <v>108</v>
      </c>
      <c r="B34" s="23">
        <v>39623</v>
      </c>
      <c r="C34" s="23" t="s">
        <v>182</v>
      </c>
      <c r="D34" s="23">
        <v>9270</v>
      </c>
      <c r="E34" s="23">
        <v>29684</v>
      </c>
      <c r="F34" s="23" t="s">
        <v>12</v>
      </c>
      <c r="G34" s="23" t="s">
        <v>190</v>
      </c>
    </row>
    <row r="35" spans="1:7">
      <c r="A35" s="23" t="s">
        <v>17</v>
      </c>
      <c r="B35" s="23">
        <v>1</v>
      </c>
      <c r="C35" s="23" t="s">
        <v>182</v>
      </c>
      <c r="D35" s="23">
        <v>42048</v>
      </c>
      <c r="F35" s="23" t="s">
        <v>12</v>
      </c>
      <c r="G35" s="23" t="s">
        <v>190</v>
      </c>
    </row>
    <row r="36" spans="1:7">
      <c r="A36" s="23" t="s">
        <v>66</v>
      </c>
      <c r="B36" s="23">
        <v>3</v>
      </c>
      <c r="C36" s="23" t="s">
        <v>182</v>
      </c>
      <c r="D36" s="23">
        <v>19776</v>
      </c>
      <c r="F36" s="23" t="s">
        <v>12</v>
      </c>
      <c r="G36" s="23" t="s">
        <v>190</v>
      </c>
    </row>
    <row r="37" spans="1:7">
      <c r="A37" s="23" t="s">
        <v>66</v>
      </c>
      <c r="B37" s="23">
        <v>3</v>
      </c>
      <c r="C37" s="23" t="s">
        <v>182</v>
      </c>
      <c r="D37" s="23">
        <v>18375</v>
      </c>
      <c r="F37" s="23" t="s">
        <v>12</v>
      </c>
      <c r="G37" s="23" t="s">
        <v>190</v>
      </c>
    </row>
    <row r="38" spans="1:7">
      <c r="A38" s="23" t="s">
        <v>17</v>
      </c>
      <c r="B38" s="23">
        <v>1</v>
      </c>
      <c r="C38" s="23" t="s">
        <v>182</v>
      </c>
      <c r="D38" s="23">
        <v>768</v>
      </c>
      <c r="F38" s="23" t="s">
        <v>16</v>
      </c>
      <c r="G38" s="23" t="s">
        <v>190</v>
      </c>
    </row>
    <row r="39" spans="1:7">
      <c r="A39" s="23" t="s">
        <v>66</v>
      </c>
      <c r="B39" s="23">
        <v>3</v>
      </c>
      <c r="C39" s="23" t="s">
        <v>182</v>
      </c>
      <c r="D39" s="23">
        <v>768</v>
      </c>
      <c r="F39" s="23" t="s">
        <v>16</v>
      </c>
      <c r="G39" s="23" t="s">
        <v>190</v>
      </c>
    </row>
    <row r="40" spans="1:7">
      <c r="A40" s="23" t="s">
        <v>10</v>
      </c>
      <c r="B40" s="23">
        <v>1</v>
      </c>
      <c r="C40" s="23" t="s">
        <v>183</v>
      </c>
      <c r="D40" s="23">
        <v>1824</v>
      </c>
      <c r="F40" s="23" t="s">
        <v>14</v>
      </c>
      <c r="G40" s="23" t="s">
        <v>190</v>
      </c>
    </row>
    <row r="41" spans="1:7">
      <c r="A41" s="23" t="s">
        <v>66</v>
      </c>
      <c r="B41" s="23">
        <v>3</v>
      </c>
      <c r="C41" s="23" t="s">
        <v>183</v>
      </c>
      <c r="D41" s="23">
        <v>1824</v>
      </c>
      <c r="F41" s="23" t="s">
        <v>14</v>
      </c>
      <c r="G41" s="23" t="s">
        <v>190</v>
      </c>
    </row>
    <row r="42" spans="1:7">
      <c r="A42" s="23" t="s">
        <v>10</v>
      </c>
      <c r="B42" s="23">
        <v>1</v>
      </c>
      <c r="C42" s="23" t="s">
        <v>183</v>
      </c>
      <c r="D42" s="23">
        <v>52608</v>
      </c>
      <c r="F42" s="23" t="s">
        <v>12</v>
      </c>
      <c r="G42" s="23" t="s">
        <v>190</v>
      </c>
    </row>
    <row r="43" spans="1:7">
      <c r="A43" s="23" t="s">
        <v>66</v>
      </c>
      <c r="B43" s="23">
        <v>3</v>
      </c>
      <c r="C43" s="23" t="s">
        <v>183</v>
      </c>
      <c r="D43" s="23">
        <v>25152</v>
      </c>
      <c r="F43" s="23" t="s">
        <v>12</v>
      </c>
      <c r="G43" s="23" t="s">
        <v>190</v>
      </c>
    </row>
    <row r="44" spans="1:7">
      <c r="A44" s="23" t="s">
        <v>77</v>
      </c>
      <c r="B44" s="23">
        <v>39611</v>
      </c>
      <c r="C44" s="23" t="s">
        <v>183</v>
      </c>
      <c r="D44" s="23">
        <v>3989</v>
      </c>
      <c r="E44" s="23">
        <v>7194</v>
      </c>
      <c r="F44" s="23" t="s">
        <v>12</v>
      </c>
      <c r="G44" s="23" t="s">
        <v>190</v>
      </c>
    </row>
    <row r="45" spans="1:7">
      <c r="A45" s="23" t="s">
        <v>88</v>
      </c>
      <c r="B45" s="23">
        <v>39620</v>
      </c>
      <c r="C45" s="23" t="s">
        <v>183</v>
      </c>
      <c r="D45" s="23">
        <v>11523</v>
      </c>
      <c r="E45" s="23">
        <v>63055</v>
      </c>
      <c r="F45" s="23" t="s">
        <v>12</v>
      </c>
      <c r="G45" s="23" t="s">
        <v>190</v>
      </c>
    </row>
    <row r="46" spans="1:7">
      <c r="A46" s="23" t="s">
        <v>108</v>
      </c>
      <c r="B46" s="23">
        <v>39624</v>
      </c>
      <c r="C46" s="23" t="s">
        <v>183</v>
      </c>
      <c r="D46" s="23">
        <v>9367</v>
      </c>
      <c r="E46" s="23">
        <v>20414</v>
      </c>
      <c r="F46" s="23" t="s">
        <v>12</v>
      </c>
      <c r="G46" s="23" t="s">
        <v>190</v>
      </c>
    </row>
    <row r="47" spans="1:7">
      <c r="A47" s="23" t="s">
        <v>10</v>
      </c>
      <c r="B47" s="23">
        <v>1</v>
      </c>
      <c r="C47" s="23" t="s">
        <v>183</v>
      </c>
      <c r="D47" s="23">
        <v>480</v>
      </c>
      <c r="E47" s="23">
        <v>54912</v>
      </c>
      <c r="F47" s="23" t="s">
        <v>16</v>
      </c>
      <c r="G47" s="23" t="s">
        <v>190</v>
      </c>
    </row>
    <row r="48" spans="1:7">
      <c r="A48" s="23" t="s">
        <v>66</v>
      </c>
      <c r="B48" s="23">
        <v>3</v>
      </c>
      <c r="C48" s="23" t="s">
        <v>183</v>
      </c>
      <c r="D48" s="23">
        <v>480</v>
      </c>
      <c r="F48" s="23" t="s">
        <v>16</v>
      </c>
      <c r="G48" s="23" t="s">
        <v>190</v>
      </c>
    </row>
    <row r="49" spans="1:7">
      <c r="A49" s="23" t="s">
        <v>66</v>
      </c>
      <c r="B49" s="23">
        <v>3</v>
      </c>
      <c r="C49" s="23" t="s">
        <v>67</v>
      </c>
      <c r="D49" s="23">
        <v>-18375</v>
      </c>
      <c r="F49" s="23" t="s">
        <v>68</v>
      </c>
      <c r="G49" s="23" t="s">
        <v>189</v>
      </c>
    </row>
    <row r="50" spans="1:7">
      <c r="A50" s="23" t="s">
        <v>112</v>
      </c>
      <c r="B50" s="23" t="s">
        <v>113</v>
      </c>
      <c r="C50" s="23" t="s">
        <v>114</v>
      </c>
      <c r="D50" s="23">
        <v>-2000</v>
      </c>
      <c r="E50" s="23">
        <v>6247</v>
      </c>
      <c r="F50" s="23" t="s">
        <v>115</v>
      </c>
      <c r="G50" s="23" t="s">
        <v>189</v>
      </c>
    </row>
    <row r="51" spans="1:7">
      <c r="A51" s="23" t="s">
        <v>74</v>
      </c>
      <c r="B51" s="23">
        <v>293</v>
      </c>
      <c r="C51" s="23" t="s">
        <v>75</v>
      </c>
      <c r="D51" s="23">
        <v>-790</v>
      </c>
      <c r="E51" s="23">
        <v>-790</v>
      </c>
      <c r="F51" s="23" t="s">
        <v>76</v>
      </c>
      <c r="G51" s="23" t="s">
        <v>189</v>
      </c>
    </row>
    <row r="52" spans="1:7">
      <c r="A52" s="23" t="s">
        <v>84</v>
      </c>
      <c r="B52" s="23" t="s">
        <v>85</v>
      </c>
      <c r="C52" s="23" t="s">
        <v>75</v>
      </c>
      <c r="D52" s="23">
        <v>-590</v>
      </c>
      <c r="E52" s="23">
        <v>20183</v>
      </c>
      <c r="F52" s="23" t="s">
        <v>76</v>
      </c>
      <c r="G52" s="23" t="s">
        <v>189</v>
      </c>
    </row>
    <row r="53" spans="1:7">
      <c r="A53" s="23" t="s">
        <v>90</v>
      </c>
      <c r="B53" s="23" t="s">
        <v>91</v>
      </c>
      <c r="C53" s="23" t="s">
        <v>92</v>
      </c>
      <c r="D53" s="23">
        <v>-1344</v>
      </c>
      <c r="F53" s="23" t="s">
        <v>93</v>
      </c>
      <c r="G53" s="23" t="s">
        <v>189</v>
      </c>
    </row>
    <row r="54" spans="1:7">
      <c r="A54" s="23" t="s">
        <v>112</v>
      </c>
      <c r="B54" s="23" t="s">
        <v>91</v>
      </c>
      <c r="C54" s="23" t="s">
        <v>92</v>
      </c>
      <c r="D54" s="23">
        <v>-576</v>
      </c>
      <c r="F54" s="23" t="s">
        <v>93</v>
      </c>
      <c r="G54" s="23" t="s">
        <v>189</v>
      </c>
    </row>
    <row r="55" spans="1:7">
      <c r="A55" s="23" t="s">
        <v>112</v>
      </c>
      <c r="B55" s="23" t="s">
        <v>91</v>
      </c>
      <c r="C55" s="23" t="s">
        <v>92</v>
      </c>
      <c r="D55" s="23">
        <v>-1232</v>
      </c>
      <c r="F55" s="23" t="s">
        <v>93</v>
      </c>
      <c r="G55" s="23" t="s">
        <v>189</v>
      </c>
    </row>
    <row r="56" spans="1:7">
      <c r="A56" s="23" t="s">
        <v>124</v>
      </c>
      <c r="B56" s="23">
        <v>7270277</v>
      </c>
      <c r="C56" s="23" t="s">
        <v>92</v>
      </c>
      <c r="D56" s="23">
        <v>-460</v>
      </c>
      <c r="E56" s="23">
        <v>-588</v>
      </c>
      <c r="F56" s="23" t="s">
        <v>93</v>
      </c>
      <c r="G56" s="23" t="s">
        <v>189</v>
      </c>
    </row>
    <row r="57" spans="1:7">
      <c r="A57" s="23" t="s">
        <v>125</v>
      </c>
      <c r="B57" s="23">
        <v>7270279</v>
      </c>
      <c r="C57" s="23" t="s">
        <v>92</v>
      </c>
      <c r="D57" s="23">
        <v>-121</v>
      </c>
      <c r="E57" s="23">
        <v>-1809</v>
      </c>
      <c r="F57" s="23" t="s">
        <v>93</v>
      </c>
      <c r="G57" s="23" t="s">
        <v>189</v>
      </c>
    </row>
    <row r="58" spans="1:7">
      <c r="A58" s="23" t="s">
        <v>136</v>
      </c>
      <c r="B58" s="23">
        <v>7270291</v>
      </c>
      <c r="C58" s="23" t="s">
        <v>137</v>
      </c>
      <c r="D58" s="23">
        <v>-1200</v>
      </c>
      <c r="E58" s="23">
        <v>20415</v>
      </c>
      <c r="F58" s="23" t="s">
        <v>138</v>
      </c>
      <c r="G58" s="23" t="s">
        <v>189</v>
      </c>
    </row>
    <row r="59" spans="1:7">
      <c r="A59" s="23" t="s">
        <v>61</v>
      </c>
      <c r="B59" s="23">
        <v>350327</v>
      </c>
      <c r="C59" s="23" t="s">
        <v>134</v>
      </c>
      <c r="D59" s="23">
        <v>-9300</v>
      </c>
      <c r="E59" s="23">
        <v>21930</v>
      </c>
      <c r="F59" s="23" t="s">
        <v>135</v>
      </c>
      <c r="G59" s="23" t="s">
        <v>189</v>
      </c>
    </row>
    <row r="60" spans="1:7">
      <c r="A60" s="23" t="s">
        <v>90</v>
      </c>
      <c r="B60" s="23" t="s">
        <v>91</v>
      </c>
      <c r="C60" s="23" t="s">
        <v>94</v>
      </c>
      <c r="D60" s="23">
        <v>-11000</v>
      </c>
      <c r="F60" s="23" t="s">
        <v>95</v>
      </c>
      <c r="G60" s="23" t="s">
        <v>189</v>
      </c>
    </row>
    <row r="61" spans="1:7">
      <c r="A61" s="23" t="s">
        <v>112</v>
      </c>
      <c r="B61" s="23" t="s">
        <v>91</v>
      </c>
      <c r="C61" s="23" t="s">
        <v>94</v>
      </c>
      <c r="D61" s="23">
        <v>-2000</v>
      </c>
      <c r="E61" s="23">
        <v>8247</v>
      </c>
      <c r="F61" s="23" t="s">
        <v>95</v>
      </c>
      <c r="G61" s="23" t="s">
        <v>189</v>
      </c>
    </row>
    <row r="62" spans="1:7">
      <c r="A62" s="23" t="s">
        <v>90</v>
      </c>
      <c r="B62" s="23" t="s">
        <v>91</v>
      </c>
      <c r="C62" s="23" t="s">
        <v>96</v>
      </c>
      <c r="D62" s="23">
        <v>-300</v>
      </c>
      <c r="F62" s="23" t="s">
        <v>97</v>
      </c>
      <c r="G62" s="23" t="s">
        <v>189</v>
      </c>
    </row>
    <row r="63" spans="1:7">
      <c r="A63" s="23" t="s">
        <v>120</v>
      </c>
      <c r="B63" s="23" t="s">
        <v>121</v>
      </c>
      <c r="C63" s="23" t="s">
        <v>96</v>
      </c>
      <c r="D63" s="23">
        <v>-800</v>
      </c>
      <c r="E63" s="23">
        <v>-10387</v>
      </c>
      <c r="F63" s="23" t="s">
        <v>97</v>
      </c>
      <c r="G63" s="23" t="s">
        <v>189</v>
      </c>
    </row>
    <row r="64" spans="1:7">
      <c r="A64" s="23" t="s">
        <v>120</v>
      </c>
      <c r="B64" s="23" t="s">
        <v>122</v>
      </c>
      <c r="C64" s="23" t="s">
        <v>96</v>
      </c>
      <c r="D64" s="23">
        <v>-298</v>
      </c>
      <c r="E64" s="23">
        <v>-10685</v>
      </c>
      <c r="F64" s="23" t="s">
        <v>97</v>
      </c>
      <c r="G64" s="23" t="s">
        <v>189</v>
      </c>
    </row>
    <row r="65" spans="1:7">
      <c r="A65" s="23" t="s">
        <v>124</v>
      </c>
      <c r="B65" s="23">
        <v>7270278</v>
      </c>
      <c r="C65" s="23" t="s">
        <v>96</v>
      </c>
      <c r="D65" s="23">
        <v>-1100</v>
      </c>
      <c r="E65" s="23">
        <v>-1688</v>
      </c>
      <c r="F65" s="23" t="s">
        <v>97</v>
      </c>
      <c r="G65" s="23" t="s">
        <v>189</v>
      </c>
    </row>
    <row r="66" spans="1:7">
      <c r="A66" s="23" t="s">
        <v>126</v>
      </c>
      <c r="B66" s="23">
        <v>7270280</v>
      </c>
      <c r="C66" s="23" t="s">
        <v>96</v>
      </c>
      <c r="D66" s="23">
        <v>-760</v>
      </c>
      <c r="E66" s="23">
        <v>-2569</v>
      </c>
      <c r="F66" s="23" t="s">
        <v>127</v>
      </c>
      <c r="G66" s="23" t="s">
        <v>189</v>
      </c>
    </row>
    <row r="67" spans="1:7">
      <c r="A67" s="23" t="s">
        <v>17</v>
      </c>
      <c r="B67" s="23">
        <v>1</v>
      </c>
      <c r="C67" s="23" t="s">
        <v>181</v>
      </c>
      <c r="D67" s="23">
        <v>1728</v>
      </c>
      <c r="F67" s="23" t="s">
        <v>14</v>
      </c>
      <c r="G67" s="23" t="s">
        <v>190</v>
      </c>
    </row>
    <row r="68" spans="1:7">
      <c r="A68" s="23" t="s">
        <v>66</v>
      </c>
      <c r="B68" s="23">
        <v>3</v>
      </c>
      <c r="C68" s="23" t="s">
        <v>181</v>
      </c>
      <c r="D68" s="23">
        <v>1728</v>
      </c>
      <c r="F68" s="23" t="s">
        <v>14</v>
      </c>
      <c r="G68" s="23" t="s">
        <v>190</v>
      </c>
    </row>
    <row r="69" spans="1:7">
      <c r="A69" s="23" t="s">
        <v>82</v>
      </c>
      <c r="B69" s="23">
        <v>39608</v>
      </c>
      <c r="C69" s="23" t="s">
        <v>181</v>
      </c>
      <c r="D69" s="23">
        <v>3123</v>
      </c>
      <c r="E69" s="23">
        <v>20773</v>
      </c>
      <c r="F69" s="23" t="s">
        <v>12</v>
      </c>
      <c r="G69" s="23" t="s">
        <v>190</v>
      </c>
    </row>
    <row r="70" spans="1:7">
      <c r="A70" s="23" t="s">
        <v>89</v>
      </c>
      <c r="B70" s="23">
        <v>39613</v>
      </c>
      <c r="C70" s="23" t="s">
        <v>181</v>
      </c>
      <c r="D70" s="23">
        <v>9512</v>
      </c>
      <c r="E70" s="23">
        <v>72567</v>
      </c>
      <c r="F70" s="23" t="s">
        <v>12</v>
      </c>
      <c r="G70" s="23" t="s">
        <v>190</v>
      </c>
    </row>
    <row r="71" spans="1:7">
      <c r="A71" s="23" t="s">
        <v>111</v>
      </c>
      <c r="B71" s="23">
        <v>39628</v>
      </c>
      <c r="C71" s="23" t="s">
        <v>181</v>
      </c>
      <c r="D71" s="23">
        <v>7854</v>
      </c>
      <c r="E71" s="23">
        <v>36055</v>
      </c>
      <c r="F71" s="23" t="s">
        <v>12</v>
      </c>
      <c r="G71" s="23" t="s">
        <v>190</v>
      </c>
    </row>
    <row r="72" spans="1:7">
      <c r="A72" s="23" t="s">
        <v>17</v>
      </c>
      <c r="B72" s="23">
        <v>1</v>
      </c>
      <c r="C72" s="23" t="s">
        <v>181</v>
      </c>
      <c r="D72" s="23">
        <v>43296</v>
      </c>
      <c r="F72" s="23" t="s">
        <v>12</v>
      </c>
      <c r="G72" s="23" t="s">
        <v>190</v>
      </c>
    </row>
    <row r="73" spans="1:7">
      <c r="A73" s="23" t="s">
        <v>66</v>
      </c>
      <c r="B73" s="23">
        <v>3</v>
      </c>
      <c r="C73" s="23" t="s">
        <v>181</v>
      </c>
      <c r="D73" s="23">
        <v>20544</v>
      </c>
      <c r="F73" s="23" t="s">
        <v>12</v>
      </c>
      <c r="G73" s="23" t="s">
        <v>190</v>
      </c>
    </row>
    <row r="74" spans="1:7">
      <c r="A74" s="23" t="s">
        <v>17</v>
      </c>
      <c r="B74" s="23">
        <v>1</v>
      </c>
      <c r="C74" s="23" t="s">
        <v>181</v>
      </c>
      <c r="D74" s="23">
        <v>480</v>
      </c>
      <c r="F74" s="23" t="s">
        <v>16</v>
      </c>
      <c r="G74" s="23" t="s">
        <v>190</v>
      </c>
    </row>
    <row r="75" spans="1:7">
      <c r="A75" s="23" t="s">
        <v>66</v>
      </c>
      <c r="B75" s="23">
        <v>3</v>
      </c>
      <c r="C75" s="23" t="s">
        <v>181</v>
      </c>
      <c r="D75" s="23">
        <v>480</v>
      </c>
      <c r="F75" s="23" t="s">
        <v>16</v>
      </c>
      <c r="G75" s="23" t="s">
        <v>190</v>
      </c>
    </row>
    <row r="76" spans="1:7">
      <c r="A76" s="23" t="s">
        <v>90</v>
      </c>
      <c r="B76" s="23" t="s">
        <v>91</v>
      </c>
      <c r="C76" s="23" t="s">
        <v>98</v>
      </c>
      <c r="D76" s="23">
        <v>-24562</v>
      </c>
      <c r="E76" s="23">
        <v>11361</v>
      </c>
      <c r="F76" s="23" t="s">
        <v>99</v>
      </c>
      <c r="G76" s="23" t="s">
        <v>189</v>
      </c>
    </row>
    <row r="77" spans="1:7">
      <c r="A77" s="23" t="s">
        <v>61</v>
      </c>
      <c r="B77" s="23">
        <v>7270283</v>
      </c>
      <c r="C77" s="23" t="s">
        <v>186</v>
      </c>
      <c r="D77" s="23">
        <v>-370</v>
      </c>
      <c r="E77" s="23">
        <v>10721</v>
      </c>
      <c r="F77" s="23" t="s">
        <v>133</v>
      </c>
      <c r="G77" s="23" t="s">
        <v>189</v>
      </c>
    </row>
    <row r="78" spans="1:7">
      <c r="A78" s="23" t="s">
        <v>61</v>
      </c>
      <c r="B78" s="23">
        <v>7270287</v>
      </c>
      <c r="C78" s="23" t="s">
        <v>186</v>
      </c>
      <c r="D78" s="23">
        <v>-3000</v>
      </c>
      <c r="E78" s="23">
        <v>-4770</v>
      </c>
      <c r="F78" s="23" t="s">
        <v>133</v>
      </c>
      <c r="G78" s="23" t="s">
        <v>189</v>
      </c>
    </row>
    <row r="79" spans="1:7">
      <c r="A79" s="23" t="s">
        <v>101</v>
      </c>
      <c r="B79" s="23">
        <v>414330150</v>
      </c>
      <c r="C79" s="23" t="s">
        <v>102</v>
      </c>
      <c r="D79" s="23">
        <v>-5</v>
      </c>
      <c r="E79" s="23">
        <v>14216</v>
      </c>
      <c r="F79" s="23" t="s">
        <v>103</v>
      </c>
      <c r="G79" s="23" t="s">
        <v>189</v>
      </c>
    </row>
    <row r="80" spans="1:7">
      <c r="A80" s="23" t="s">
        <v>17</v>
      </c>
      <c r="B80" s="23">
        <v>1</v>
      </c>
      <c r="C80" s="23" t="s">
        <v>184</v>
      </c>
      <c r="D80" s="23">
        <v>3456</v>
      </c>
      <c r="F80" s="23" t="s">
        <v>14</v>
      </c>
      <c r="G80" s="23" t="s">
        <v>190</v>
      </c>
    </row>
    <row r="81" spans="1:7">
      <c r="A81" s="23" t="s">
        <v>66</v>
      </c>
      <c r="B81" s="23">
        <v>3</v>
      </c>
      <c r="C81" s="23" t="s">
        <v>184</v>
      </c>
      <c r="D81" s="23">
        <v>3456</v>
      </c>
      <c r="F81" s="23" t="s">
        <v>14</v>
      </c>
      <c r="G81" s="23" t="s">
        <v>190</v>
      </c>
    </row>
    <row r="82" spans="1:7">
      <c r="A82" s="23" t="s">
        <v>77</v>
      </c>
      <c r="B82" s="23">
        <v>39609</v>
      </c>
      <c r="C82" s="23" t="s">
        <v>184</v>
      </c>
      <c r="D82" s="23">
        <v>3995</v>
      </c>
      <c r="E82" s="23">
        <v>3205</v>
      </c>
      <c r="F82" s="23" t="s">
        <v>12</v>
      </c>
      <c r="G82" s="23" t="s">
        <v>190</v>
      </c>
    </row>
    <row r="83" spans="1:7">
      <c r="A83" s="23" t="s">
        <v>100</v>
      </c>
      <c r="B83" s="23">
        <v>39614</v>
      </c>
      <c r="C83" s="23" t="s">
        <v>184</v>
      </c>
      <c r="D83" s="23">
        <v>12691</v>
      </c>
      <c r="E83" s="23">
        <v>24052</v>
      </c>
      <c r="F83" s="23" t="s">
        <v>12</v>
      </c>
      <c r="G83" s="23" t="s">
        <v>190</v>
      </c>
    </row>
    <row r="84" spans="1:7">
      <c r="A84" s="23" t="s">
        <v>109</v>
      </c>
      <c r="B84" s="23">
        <v>39625</v>
      </c>
      <c r="C84" s="23" t="s">
        <v>184</v>
      </c>
      <c r="D84" s="23">
        <v>10558</v>
      </c>
      <c r="E84" s="23">
        <v>48296</v>
      </c>
      <c r="F84" s="23" t="s">
        <v>12</v>
      </c>
      <c r="G84" s="23" t="s">
        <v>190</v>
      </c>
    </row>
    <row r="85" spans="1:7">
      <c r="A85" s="23" t="s">
        <v>17</v>
      </c>
      <c r="B85" s="23">
        <v>1</v>
      </c>
      <c r="C85" s="23" t="s">
        <v>184</v>
      </c>
      <c r="D85" s="23">
        <v>50784</v>
      </c>
      <c r="F85" s="23" t="s">
        <v>12</v>
      </c>
      <c r="G85" s="23" t="s">
        <v>190</v>
      </c>
    </row>
    <row r="86" spans="1:7">
      <c r="A86" s="23" t="s">
        <v>66</v>
      </c>
      <c r="B86" s="23">
        <v>3</v>
      </c>
      <c r="C86" s="23" t="s">
        <v>184</v>
      </c>
      <c r="D86" s="23">
        <v>23424</v>
      </c>
      <c r="F86" s="23" t="s">
        <v>12</v>
      </c>
      <c r="G86" s="23" t="s">
        <v>190</v>
      </c>
    </row>
    <row r="87" spans="1:7">
      <c r="A87" s="23" t="s">
        <v>17</v>
      </c>
      <c r="B87" s="23">
        <v>1</v>
      </c>
      <c r="C87" s="23" t="s">
        <v>184</v>
      </c>
      <c r="D87" s="23">
        <v>480</v>
      </c>
      <c r="F87" s="23" t="s">
        <v>16</v>
      </c>
      <c r="G87" s="23" t="s">
        <v>190</v>
      </c>
    </row>
    <row r="88" spans="1:7">
      <c r="A88" s="23" t="s">
        <v>66</v>
      </c>
      <c r="B88" s="23">
        <v>3</v>
      </c>
      <c r="C88" s="23" t="s">
        <v>184</v>
      </c>
      <c r="D88" s="23">
        <v>480</v>
      </c>
      <c r="F88" s="23" t="s">
        <v>16</v>
      </c>
      <c r="G88" s="23" t="s">
        <v>190</v>
      </c>
    </row>
    <row r="89" spans="1:7">
      <c r="A89" s="23" t="s">
        <v>66</v>
      </c>
      <c r="B89" s="23">
        <v>3</v>
      </c>
      <c r="C89" s="23" t="s">
        <v>71</v>
      </c>
      <c r="D89" s="23">
        <v>40000</v>
      </c>
      <c r="E89" s="23">
        <v>19583</v>
      </c>
      <c r="F89" s="23" t="s">
        <v>72</v>
      </c>
      <c r="G89" s="23" t="s">
        <v>190</v>
      </c>
    </row>
    <row r="90" spans="1:7">
      <c r="A90" s="23" t="s">
        <v>73</v>
      </c>
      <c r="B90" s="23">
        <v>7270289</v>
      </c>
      <c r="C90" s="23" t="s">
        <v>141</v>
      </c>
      <c r="D90" s="23">
        <v>-40000</v>
      </c>
      <c r="E90" s="23">
        <v>157339</v>
      </c>
      <c r="F90" s="23" t="s">
        <v>142</v>
      </c>
      <c r="G90" s="23" t="s">
        <v>189</v>
      </c>
    </row>
    <row r="91" spans="1:7">
      <c r="A91" s="23" t="s">
        <v>49</v>
      </c>
      <c r="B91" s="23">
        <v>2</v>
      </c>
      <c r="C91" s="23" t="s">
        <v>52</v>
      </c>
      <c r="D91" s="23">
        <v>-4500</v>
      </c>
      <c r="E91" s="23">
        <v>204178</v>
      </c>
      <c r="F91" s="23" t="s">
        <v>53</v>
      </c>
      <c r="G91" s="23" t="s">
        <v>189</v>
      </c>
    </row>
    <row r="92" spans="1:7">
      <c r="A92" s="23" t="s">
        <v>90</v>
      </c>
      <c r="B92" s="23" t="s">
        <v>91</v>
      </c>
      <c r="C92" s="23" t="s">
        <v>52</v>
      </c>
      <c r="D92" s="23">
        <v>-4000</v>
      </c>
      <c r="F92" s="23" t="s">
        <v>53</v>
      </c>
      <c r="G92" s="23" t="s">
        <v>189</v>
      </c>
    </row>
    <row r="93" spans="1:7">
      <c r="A93" s="23" t="s">
        <v>112</v>
      </c>
      <c r="B93" s="23" t="s">
        <v>91</v>
      </c>
      <c r="C93" s="23" t="s">
        <v>52</v>
      </c>
      <c r="D93" s="23">
        <v>-4000</v>
      </c>
      <c r="F93" s="23" t="s">
        <v>53</v>
      </c>
      <c r="G93" s="23" t="s">
        <v>189</v>
      </c>
    </row>
    <row r="94" spans="1:7">
      <c r="A94" s="23" t="s">
        <v>61</v>
      </c>
      <c r="B94" s="23">
        <v>7270288</v>
      </c>
      <c r="C94" s="23" t="s">
        <v>52</v>
      </c>
      <c r="D94" s="23">
        <v>-4000</v>
      </c>
      <c r="E94" s="23">
        <v>31230</v>
      </c>
      <c r="F94" s="23" t="s">
        <v>53</v>
      </c>
      <c r="G94" s="23" t="s">
        <v>189</v>
      </c>
    </row>
    <row r="95" spans="1:7">
      <c r="A95" s="23" t="s">
        <v>17</v>
      </c>
      <c r="B95" s="23">
        <v>1</v>
      </c>
      <c r="C95" s="23" t="s">
        <v>33</v>
      </c>
      <c r="D95" s="23">
        <v>-25000</v>
      </c>
      <c r="F95" s="23" t="s">
        <v>34</v>
      </c>
      <c r="G95" s="23" t="s">
        <v>189</v>
      </c>
    </row>
    <row r="96" spans="1:7">
      <c r="A96" s="23" t="s">
        <v>48</v>
      </c>
      <c r="B96" s="23">
        <v>2</v>
      </c>
      <c r="C96" s="23" t="s">
        <v>33</v>
      </c>
      <c r="D96" s="23">
        <v>-25000</v>
      </c>
      <c r="E96" s="23">
        <v>228678</v>
      </c>
      <c r="F96" s="23" t="s">
        <v>34</v>
      </c>
      <c r="G96" s="23" t="s">
        <v>189</v>
      </c>
    </row>
    <row r="97" spans="1:7">
      <c r="A97" s="23" t="s">
        <v>64</v>
      </c>
      <c r="B97" s="23">
        <v>3</v>
      </c>
      <c r="C97" s="23" t="s">
        <v>33</v>
      </c>
      <c r="D97" s="23">
        <v>-25000</v>
      </c>
      <c r="E97" s="23">
        <v>27295</v>
      </c>
      <c r="F97" s="23" t="s">
        <v>34</v>
      </c>
      <c r="G97" s="23" t="s">
        <v>189</v>
      </c>
    </row>
    <row r="98" spans="1:7">
      <c r="A98" s="23" t="s">
        <v>73</v>
      </c>
      <c r="B98" s="23">
        <v>7270292</v>
      </c>
      <c r="C98" s="23" t="s">
        <v>33</v>
      </c>
      <c r="D98" s="23">
        <v>-25000</v>
      </c>
      <c r="E98" s="23">
        <v>132339</v>
      </c>
      <c r="F98" s="23" t="s">
        <v>34</v>
      </c>
      <c r="G98" s="23" t="s">
        <v>189</v>
      </c>
    </row>
    <row r="99" spans="1:7">
      <c r="A99" s="23" t="s">
        <v>17</v>
      </c>
      <c r="B99" s="23">
        <v>1</v>
      </c>
      <c r="C99" s="23" t="s">
        <v>180</v>
      </c>
      <c r="D99" s="23">
        <v>1824</v>
      </c>
      <c r="F99" s="23" t="s">
        <v>14</v>
      </c>
      <c r="G99" s="23" t="s">
        <v>190</v>
      </c>
    </row>
    <row r="100" spans="1:7">
      <c r="A100" s="23" t="s">
        <v>66</v>
      </c>
      <c r="B100" s="23">
        <v>3</v>
      </c>
      <c r="C100" s="23" t="s">
        <v>180</v>
      </c>
      <c r="D100" s="23">
        <v>1824</v>
      </c>
      <c r="F100" s="23" t="s">
        <v>14</v>
      </c>
      <c r="G100" s="23" t="s">
        <v>190</v>
      </c>
    </row>
    <row r="101" spans="1:7">
      <c r="A101" s="23" t="s">
        <v>17</v>
      </c>
      <c r="B101" s="23">
        <v>1</v>
      </c>
      <c r="C101" s="23" t="s">
        <v>180</v>
      </c>
      <c r="D101" s="23">
        <v>42240</v>
      </c>
      <c r="F101" s="23" t="s">
        <v>12</v>
      </c>
      <c r="G101" s="23" t="s">
        <v>190</v>
      </c>
    </row>
    <row r="102" spans="1:7">
      <c r="A102" s="23" t="s">
        <v>17</v>
      </c>
      <c r="B102" s="23">
        <v>1</v>
      </c>
      <c r="C102" s="23" t="s">
        <v>180</v>
      </c>
      <c r="D102" s="23">
        <v>550</v>
      </c>
      <c r="F102" s="23" t="s">
        <v>39</v>
      </c>
      <c r="G102" s="23" t="s">
        <v>190</v>
      </c>
    </row>
    <row r="103" spans="1:7">
      <c r="A103" s="23" t="s">
        <v>66</v>
      </c>
      <c r="B103" s="23">
        <v>3</v>
      </c>
      <c r="C103" s="23" t="s">
        <v>180</v>
      </c>
      <c r="D103" s="23">
        <v>19968</v>
      </c>
      <c r="F103" s="23" t="s">
        <v>12</v>
      </c>
      <c r="G103" s="23" t="s">
        <v>190</v>
      </c>
    </row>
    <row r="104" spans="1:7">
      <c r="A104" s="23" t="s">
        <v>77</v>
      </c>
      <c r="B104" s="23">
        <v>39607</v>
      </c>
      <c r="C104" s="23" t="s">
        <v>180</v>
      </c>
      <c r="D104" s="23">
        <v>3238</v>
      </c>
      <c r="E104" s="23">
        <v>10432</v>
      </c>
      <c r="F104" s="23" t="s">
        <v>12</v>
      </c>
      <c r="G104" s="23" t="s">
        <v>190</v>
      </c>
    </row>
    <row r="105" spans="1:7">
      <c r="A105" s="23" t="s">
        <v>88</v>
      </c>
      <c r="B105" s="23">
        <v>39617</v>
      </c>
      <c r="C105" s="23" t="s">
        <v>180</v>
      </c>
      <c r="D105" s="23">
        <v>9779</v>
      </c>
      <c r="E105" s="23">
        <v>51532</v>
      </c>
      <c r="F105" s="23" t="s">
        <v>12</v>
      </c>
      <c r="G105" s="23" t="s">
        <v>190</v>
      </c>
    </row>
    <row r="106" spans="1:7">
      <c r="A106" s="23" t="s">
        <v>101</v>
      </c>
      <c r="B106" s="23">
        <v>414330150</v>
      </c>
      <c r="C106" s="23" t="s">
        <v>180</v>
      </c>
      <c r="D106" s="23">
        <v>500</v>
      </c>
      <c r="E106" s="23" t="s">
        <v>12</v>
      </c>
      <c r="G106" s="23" t="s">
        <v>190</v>
      </c>
    </row>
    <row r="107" spans="1:7">
      <c r="A107" s="23" t="s">
        <v>108</v>
      </c>
      <c r="B107" s="23">
        <v>39622</v>
      </c>
      <c r="C107" s="23" t="s">
        <v>180</v>
      </c>
      <c r="D107" s="23">
        <v>8054</v>
      </c>
      <c r="E107" s="23">
        <v>37738</v>
      </c>
      <c r="F107" s="23" t="s">
        <v>12</v>
      </c>
      <c r="G107" s="23" t="s">
        <v>190</v>
      </c>
    </row>
    <row r="108" spans="1:7">
      <c r="A108" s="23" t="s">
        <v>110</v>
      </c>
      <c r="B108" s="23">
        <v>8252471</v>
      </c>
      <c r="C108" s="23" t="s">
        <v>180</v>
      </c>
      <c r="D108" s="23">
        <v>500</v>
      </c>
      <c r="E108" s="23">
        <v>28201</v>
      </c>
      <c r="F108" s="23" t="s">
        <v>12</v>
      </c>
      <c r="G108" s="23" t="s">
        <v>190</v>
      </c>
    </row>
    <row r="109" spans="1:7">
      <c r="A109" s="23" t="s">
        <v>17</v>
      </c>
      <c r="B109" s="23">
        <v>1</v>
      </c>
      <c r="C109" s="23" t="s">
        <v>180</v>
      </c>
      <c r="D109" s="23">
        <v>480</v>
      </c>
      <c r="F109" s="23" t="s">
        <v>16</v>
      </c>
      <c r="G109" s="23" t="s">
        <v>190</v>
      </c>
    </row>
    <row r="110" spans="1:7">
      <c r="A110" s="23" t="s">
        <v>66</v>
      </c>
      <c r="B110" s="23">
        <v>3</v>
      </c>
      <c r="C110" s="23" t="s">
        <v>180</v>
      </c>
      <c r="D110" s="23">
        <v>480</v>
      </c>
      <c r="F110" s="23" t="s">
        <v>16</v>
      </c>
      <c r="G110" s="23" t="s">
        <v>190</v>
      </c>
    </row>
    <row r="111" spans="1:7">
      <c r="A111" s="23" t="s">
        <v>54</v>
      </c>
      <c r="B111" s="23">
        <v>7270281</v>
      </c>
      <c r="C111" s="23" t="s">
        <v>128</v>
      </c>
      <c r="D111" s="23">
        <v>-485</v>
      </c>
      <c r="E111" s="23">
        <v>16946</v>
      </c>
      <c r="F111" s="23" t="s">
        <v>129</v>
      </c>
      <c r="G111" s="23" t="s">
        <v>189</v>
      </c>
    </row>
    <row r="112" spans="1:7">
      <c r="A112" s="23" t="s">
        <v>136</v>
      </c>
      <c r="B112" s="23">
        <v>7270290</v>
      </c>
      <c r="C112" s="23" t="s">
        <v>128</v>
      </c>
      <c r="D112" s="23">
        <v>-315</v>
      </c>
      <c r="E112" s="23">
        <v>21615</v>
      </c>
      <c r="F112" s="23" t="s">
        <v>129</v>
      </c>
      <c r="G112" s="23" t="s">
        <v>189</v>
      </c>
    </row>
    <row r="113" spans="1:7">
      <c r="A113" s="23" t="s">
        <v>17</v>
      </c>
      <c r="B113" s="23">
        <v>1</v>
      </c>
      <c r="C113" s="23" t="s">
        <v>168</v>
      </c>
      <c r="D113" s="23">
        <v>1824</v>
      </c>
      <c r="F113" s="23" t="s">
        <v>14</v>
      </c>
      <c r="G113" s="23" t="s">
        <v>190</v>
      </c>
    </row>
    <row r="114" spans="1:7">
      <c r="A114" s="23" t="s">
        <v>66</v>
      </c>
      <c r="B114" s="23">
        <v>3</v>
      </c>
      <c r="C114" s="23" t="s">
        <v>168</v>
      </c>
      <c r="D114" s="23">
        <v>1824</v>
      </c>
      <c r="F114" s="23" t="s">
        <v>14</v>
      </c>
      <c r="G114" s="23" t="s">
        <v>190</v>
      </c>
    </row>
    <row r="115" spans="1:7">
      <c r="A115" s="23" t="s">
        <v>17</v>
      </c>
      <c r="B115" s="23">
        <v>1</v>
      </c>
      <c r="C115" s="23" t="s">
        <v>168</v>
      </c>
      <c r="D115" s="23">
        <v>38688</v>
      </c>
      <c r="F115" s="23" t="s">
        <v>12</v>
      </c>
      <c r="G115" s="23" t="s">
        <v>190</v>
      </c>
    </row>
    <row r="116" spans="1:7">
      <c r="A116" s="23" t="s">
        <v>66</v>
      </c>
      <c r="B116" s="23">
        <v>3</v>
      </c>
      <c r="C116" s="23" t="s">
        <v>168</v>
      </c>
      <c r="D116" s="23">
        <v>18048</v>
      </c>
      <c r="F116" s="23" t="s">
        <v>12</v>
      </c>
      <c r="G116" s="23" t="s">
        <v>190</v>
      </c>
    </row>
    <row r="117" spans="1:7">
      <c r="A117" s="23" t="s">
        <v>86</v>
      </c>
      <c r="B117" s="23">
        <v>39612</v>
      </c>
      <c r="C117" s="23" t="s">
        <v>168</v>
      </c>
      <c r="D117" s="23">
        <v>2999</v>
      </c>
      <c r="E117" s="23">
        <v>23182</v>
      </c>
      <c r="F117" s="23" t="s">
        <v>12</v>
      </c>
      <c r="G117" s="23" t="s">
        <v>190</v>
      </c>
    </row>
    <row r="118" spans="1:7">
      <c r="A118" s="23" t="s">
        <v>87</v>
      </c>
      <c r="B118" s="23">
        <v>39626</v>
      </c>
      <c r="C118" s="23" t="s">
        <v>168</v>
      </c>
      <c r="D118" s="23">
        <v>7635</v>
      </c>
      <c r="E118" s="23">
        <v>30817</v>
      </c>
      <c r="F118" s="23" t="s">
        <v>12</v>
      </c>
      <c r="G118" s="23" t="s">
        <v>190</v>
      </c>
    </row>
    <row r="119" spans="1:7">
      <c r="A119" s="23" t="s">
        <v>101</v>
      </c>
      <c r="B119" s="23">
        <v>39621</v>
      </c>
      <c r="C119" s="23" t="s">
        <v>168</v>
      </c>
      <c r="D119" s="23">
        <v>9222</v>
      </c>
      <c r="E119" s="23">
        <v>33274</v>
      </c>
      <c r="F119" s="23" t="s">
        <v>12</v>
      </c>
      <c r="G119" s="23" t="s">
        <v>190</v>
      </c>
    </row>
    <row r="120" spans="1:7">
      <c r="A120" s="23" t="s">
        <v>17</v>
      </c>
      <c r="B120" s="23">
        <v>1</v>
      </c>
      <c r="C120" s="23" t="s">
        <v>168</v>
      </c>
      <c r="D120" s="23">
        <v>768</v>
      </c>
      <c r="F120" s="23" t="s">
        <v>16</v>
      </c>
      <c r="G120" s="23" t="s">
        <v>190</v>
      </c>
    </row>
    <row r="121" spans="1:7">
      <c r="A121" s="23" t="s">
        <v>66</v>
      </c>
      <c r="B121" s="23">
        <v>3</v>
      </c>
      <c r="C121" s="23" t="s">
        <v>168</v>
      </c>
      <c r="D121" s="23">
        <v>768</v>
      </c>
      <c r="F121" s="23" t="s">
        <v>16</v>
      </c>
      <c r="G121" s="23" t="s">
        <v>190</v>
      </c>
    </row>
    <row r="122" spans="1:7">
      <c r="A122" s="23" t="s">
        <v>17</v>
      </c>
      <c r="B122" s="23">
        <v>1</v>
      </c>
      <c r="C122" s="23" t="s">
        <v>37</v>
      </c>
      <c r="D122" s="23">
        <v>-20598</v>
      </c>
      <c r="F122" s="23" t="s">
        <v>38</v>
      </c>
      <c r="G122" s="23" t="s">
        <v>189</v>
      </c>
    </row>
    <row r="123" spans="1:7">
      <c r="A123" s="23" t="s">
        <v>101</v>
      </c>
      <c r="B123" s="23">
        <v>414330150</v>
      </c>
      <c r="C123" s="23" t="s">
        <v>37</v>
      </c>
      <c r="D123" s="23">
        <v>-19553</v>
      </c>
      <c r="F123" s="23" t="s">
        <v>38</v>
      </c>
      <c r="G123" s="23" t="s">
        <v>189</v>
      </c>
    </row>
    <row r="124" spans="1:7">
      <c r="A124" s="23" t="s">
        <v>110</v>
      </c>
      <c r="B124" s="23">
        <v>8252471</v>
      </c>
      <c r="C124" s="23" t="s">
        <v>37</v>
      </c>
      <c r="D124" s="23">
        <v>-20595</v>
      </c>
      <c r="F124" s="23" t="s">
        <v>38</v>
      </c>
      <c r="G124" s="23" t="s">
        <v>189</v>
      </c>
    </row>
    <row r="125" spans="1:7">
      <c r="A125" s="23" t="s">
        <v>61</v>
      </c>
      <c r="B125" s="23">
        <v>2</v>
      </c>
      <c r="C125" s="23" t="s">
        <v>37</v>
      </c>
      <c r="D125" s="23">
        <v>-20045</v>
      </c>
      <c r="E125" s="23">
        <v>55883</v>
      </c>
      <c r="F125" s="23" t="s">
        <v>38</v>
      </c>
      <c r="G125" s="23" t="s">
        <v>189</v>
      </c>
    </row>
    <row r="126" spans="1:7">
      <c r="A126" s="23" t="s">
        <v>116</v>
      </c>
      <c r="B126" s="23">
        <v>39618</v>
      </c>
      <c r="C126" s="23" t="s">
        <v>185</v>
      </c>
      <c r="D126" s="23">
        <v>1728</v>
      </c>
      <c r="F126" s="23" t="s">
        <v>14</v>
      </c>
      <c r="G126" s="23" t="s">
        <v>190</v>
      </c>
    </row>
    <row r="127" spans="1:7">
      <c r="A127" s="23" t="s">
        <v>123</v>
      </c>
      <c r="B127" s="23">
        <v>39627</v>
      </c>
      <c r="C127" s="23" t="s">
        <v>185</v>
      </c>
      <c r="D127" s="23">
        <v>1728</v>
      </c>
      <c r="F127" s="23" t="s">
        <v>14</v>
      </c>
      <c r="G127" s="23" t="s">
        <v>190</v>
      </c>
    </row>
    <row r="128" spans="1:7">
      <c r="A128" s="23" t="s">
        <v>17</v>
      </c>
      <c r="B128" s="23">
        <v>1</v>
      </c>
      <c r="C128" s="23" t="s">
        <v>185</v>
      </c>
      <c r="D128" s="23">
        <v>1728</v>
      </c>
      <c r="F128" s="23" t="s">
        <v>14</v>
      </c>
      <c r="G128" s="23" t="s">
        <v>190</v>
      </c>
    </row>
    <row r="129" spans="1:7">
      <c r="A129" s="23" t="s">
        <v>60</v>
      </c>
      <c r="B129" s="23">
        <v>2</v>
      </c>
      <c r="C129" s="23" t="s">
        <v>185</v>
      </c>
      <c r="D129" s="23">
        <v>1728</v>
      </c>
      <c r="F129" s="23" t="s">
        <v>14</v>
      </c>
      <c r="G129" s="23" t="s">
        <v>190</v>
      </c>
    </row>
    <row r="130" spans="1:7">
      <c r="A130" s="23" t="s">
        <v>77</v>
      </c>
      <c r="B130" s="23">
        <v>39610</v>
      </c>
      <c r="C130" s="23" t="s">
        <v>185</v>
      </c>
      <c r="D130" s="23">
        <v>3977</v>
      </c>
      <c r="E130" s="23">
        <v>17650</v>
      </c>
      <c r="F130" s="23" t="s">
        <v>12</v>
      </c>
      <c r="G130" s="23" t="s">
        <v>190</v>
      </c>
    </row>
    <row r="131" spans="1:7">
      <c r="A131" s="23" t="s">
        <v>116</v>
      </c>
      <c r="B131" s="23">
        <v>39618</v>
      </c>
      <c r="C131" s="23" t="s">
        <v>185</v>
      </c>
      <c r="D131" s="23">
        <v>10341</v>
      </c>
      <c r="F131" s="23" t="s">
        <v>12</v>
      </c>
      <c r="G131" s="23" t="s">
        <v>190</v>
      </c>
    </row>
    <row r="132" spans="1:7">
      <c r="A132" s="23" t="s">
        <v>123</v>
      </c>
      <c r="B132" s="23">
        <v>39627</v>
      </c>
      <c r="C132" s="23" t="s">
        <v>185</v>
      </c>
      <c r="D132" s="23">
        <v>8253</v>
      </c>
      <c r="F132" s="23" t="s">
        <v>12</v>
      </c>
      <c r="G132" s="23" t="s">
        <v>190</v>
      </c>
    </row>
    <row r="133" spans="1:7">
      <c r="A133" s="23" t="s">
        <v>17</v>
      </c>
      <c r="B133" s="23">
        <v>1</v>
      </c>
      <c r="C133" s="23" t="s">
        <v>185</v>
      </c>
      <c r="D133" s="23">
        <v>52224</v>
      </c>
      <c r="F133" s="23" t="s">
        <v>12</v>
      </c>
      <c r="G133" s="23" t="s">
        <v>190</v>
      </c>
    </row>
    <row r="134" spans="1:7">
      <c r="A134" s="23" t="s">
        <v>60</v>
      </c>
      <c r="B134" s="23">
        <v>2</v>
      </c>
      <c r="C134" s="23" t="s">
        <v>185</v>
      </c>
      <c r="D134" s="23">
        <v>27696</v>
      </c>
      <c r="F134" s="23" t="s">
        <v>12</v>
      </c>
      <c r="G134" s="23" t="s">
        <v>190</v>
      </c>
    </row>
    <row r="135" spans="1:7">
      <c r="A135" s="23" t="s">
        <v>116</v>
      </c>
      <c r="B135" s="23">
        <v>39618</v>
      </c>
      <c r="C135" s="23" t="s">
        <v>185</v>
      </c>
      <c r="D135" s="23">
        <v>576</v>
      </c>
      <c r="E135" s="23">
        <v>18892</v>
      </c>
      <c r="F135" s="23" t="s">
        <v>16</v>
      </c>
      <c r="G135" s="23" t="s">
        <v>190</v>
      </c>
    </row>
    <row r="136" spans="1:7">
      <c r="A136" s="23" t="s">
        <v>123</v>
      </c>
      <c r="B136" s="23">
        <v>39627</v>
      </c>
      <c r="C136" s="23" t="s">
        <v>185</v>
      </c>
      <c r="D136" s="23">
        <v>576</v>
      </c>
      <c r="E136" s="23">
        <v>-128</v>
      </c>
      <c r="F136" s="23" t="s">
        <v>16</v>
      </c>
      <c r="G136" s="23" t="s">
        <v>190</v>
      </c>
    </row>
    <row r="137" spans="1:7">
      <c r="A137" s="23" t="s">
        <v>17</v>
      </c>
      <c r="B137" s="23">
        <v>1</v>
      </c>
      <c r="C137" s="23" t="s">
        <v>185</v>
      </c>
      <c r="D137" s="23">
        <v>576</v>
      </c>
      <c r="F137" s="23" t="s">
        <v>16</v>
      </c>
      <c r="G137" s="23" t="s">
        <v>190</v>
      </c>
    </row>
    <row r="138" spans="1:7">
      <c r="A138" s="23" t="s">
        <v>60</v>
      </c>
      <c r="B138" s="23">
        <v>2</v>
      </c>
      <c r="C138" s="23" t="s">
        <v>185</v>
      </c>
      <c r="D138" s="23">
        <v>576</v>
      </c>
      <c r="E138" s="23">
        <v>135928</v>
      </c>
      <c r="F138" s="23" t="s">
        <v>16</v>
      </c>
      <c r="G138" s="23" t="s">
        <v>190</v>
      </c>
    </row>
    <row r="139" spans="1:7">
      <c r="A139" s="23" t="s">
        <v>49</v>
      </c>
      <c r="B139" s="23">
        <v>2</v>
      </c>
      <c r="C139" s="23" t="s">
        <v>50</v>
      </c>
      <c r="D139" s="23">
        <v>-20000</v>
      </c>
      <c r="F139" s="23" t="s">
        <v>51</v>
      </c>
      <c r="G139" s="23" t="s">
        <v>189</v>
      </c>
    </row>
    <row r="140" spans="1:7">
      <c r="A140" s="23" t="s">
        <v>90</v>
      </c>
      <c r="B140" s="23" t="s">
        <v>91</v>
      </c>
      <c r="C140" s="23" t="s">
        <v>50</v>
      </c>
      <c r="D140" s="23">
        <v>-20000</v>
      </c>
      <c r="F140" s="23" t="s">
        <v>51</v>
      </c>
      <c r="G140" s="23" t="s">
        <v>189</v>
      </c>
    </row>
    <row r="141" spans="1:7">
      <c r="A141" s="23" t="s">
        <v>112</v>
      </c>
      <c r="B141" s="23" t="s">
        <v>91</v>
      </c>
      <c r="C141" s="23" t="s">
        <v>50</v>
      </c>
      <c r="D141" s="23">
        <v>-20000</v>
      </c>
      <c r="F141" s="23" t="s">
        <v>51</v>
      </c>
      <c r="G141" s="23" t="s">
        <v>189</v>
      </c>
    </row>
    <row r="142" spans="1:7">
      <c r="A142" s="23" t="s">
        <v>61</v>
      </c>
      <c r="B142" s="23">
        <v>7270288</v>
      </c>
      <c r="C142" s="23" t="s">
        <v>50</v>
      </c>
      <c r="D142" s="23">
        <v>-20000</v>
      </c>
      <c r="F142" s="23" t="s">
        <v>51</v>
      </c>
      <c r="G142" s="23" t="s">
        <v>189</v>
      </c>
    </row>
    <row r="143" spans="1:7">
      <c r="A143" s="23" t="s">
        <v>104</v>
      </c>
      <c r="B143" s="23" t="s">
        <v>105</v>
      </c>
      <c r="C143" s="23" t="s">
        <v>106</v>
      </c>
      <c r="D143" s="23">
        <v>-3169</v>
      </c>
      <c r="E143" s="23">
        <v>11047</v>
      </c>
      <c r="F143" s="23" t="s">
        <v>107</v>
      </c>
      <c r="G143" s="23" t="s">
        <v>189</v>
      </c>
    </row>
    <row r="144" spans="1:7">
      <c r="A144" s="23" t="s">
        <v>61</v>
      </c>
      <c r="B144" s="23">
        <v>7270284</v>
      </c>
      <c r="C144" s="23" t="s">
        <v>106</v>
      </c>
      <c r="D144" s="23">
        <v>-895</v>
      </c>
      <c r="E144" s="23">
        <v>9826</v>
      </c>
      <c r="F144" s="23" t="s">
        <v>107</v>
      </c>
      <c r="G144" s="23" t="s">
        <v>189</v>
      </c>
    </row>
    <row r="145" spans="1:7">
      <c r="A145" s="23" t="s">
        <v>61</v>
      </c>
      <c r="B145" s="23">
        <v>7270286</v>
      </c>
      <c r="C145" s="23" t="s">
        <v>106</v>
      </c>
      <c r="D145" s="23">
        <v>-2901</v>
      </c>
      <c r="E145" s="23">
        <v>-1770</v>
      </c>
      <c r="F145" s="23" t="s">
        <v>107</v>
      </c>
      <c r="G145" s="23" t="s">
        <v>189</v>
      </c>
    </row>
    <row r="146" spans="1:7">
      <c r="A146" s="23" t="s">
        <v>116</v>
      </c>
      <c r="B146" s="23">
        <v>40803138</v>
      </c>
      <c r="C146" s="23" t="s">
        <v>119</v>
      </c>
      <c r="D146" s="23">
        <v>-9118</v>
      </c>
      <c r="E146" s="23">
        <v>166</v>
      </c>
      <c r="F146" s="23" t="s">
        <v>41</v>
      </c>
      <c r="G146" s="23" t="s">
        <v>189</v>
      </c>
    </row>
    <row r="147" spans="1:7">
      <c r="A147" s="23" t="s">
        <v>17</v>
      </c>
      <c r="B147" s="23">
        <v>1</v>
      </c>
      <c r="C147" s="23" t="s">
        <v>119</v>
      </c>
      <c r="D147" s="23">
        <v>-11034</v>
      </c>
      <c r="F147" s="23" t="s">
        <v>41</v>
      </c>
      <c r="G147" s="23" t="s">
        <v>189</v>
      </c>
    </row>
    <row r="148" spans="1:7">
      <c r="A148" s="24">
        <v>40697</v>
      </c>
      <c r="B148" s="23">
        <v>4</v>
      </c>
      <c r="C148" s="23" t="s">
        <v>180</v>
      </c>
      <c r="D148" s="23">
        <v>19968</v>
      </c>
      <c r="F148" s="23" t="s">
        <v>12</v>
      </c>
      <c r="G148" s="23" t="str">
        <f>IF(D148&gt;0,"BEFIZETÉS","KIFIZETÉS")</f>
        <v>BEFIZETÉS</v>
      </c>
    </row>
    <row r="149" spans="1:7">
      <c r="A149" s="24">
        <v>40697</v>
      </c>
      <c r="B149" s="23">
        <v>4</v>
      </c>
      <c r="C149" s="23" t="s">
        <v>180</v>
      </c>
      <c r="D149" s="23">
        <v>1824</v>
      </c>
      <c r="F149" s="23" t="s">
        <v>14</v>
      </c>
      <c r="G149" s="23" t="str">
        <f t="shared" ref="G149:G212" si="0">IF(D149&gt;0,"BEFIZETÉS","KIFIZETÉS")</f>
        <v>BEFIZETÉS</v>
      </c>
    </row>
    <row r="150" spans="1:7">
      <c r="A150" s="24">
        <v>40697</v>
      </c>
      <c r="B150" s="23">
        <v>4</v>
      </c>
      <c r="C150" s="23" t="s">
        <v>180</v>
      </c>
      <c r="D150" s="23">
        <v>480</v>
      </c>
      <c r="F150" s="23" t="s">
        <v>16</v>
      </c>
      <c r="G150" s="23" t="str">
        <f t="shared" si="0"/>
        <v>BEFIZETÉS</v>
      </c>
    </row>
    <row r="151" spans="1:7">
      <c r="A151" s="24">
        <v>40697</v>
      </c>
      <c r="B151" s="23">
        <v>4</v>
      </c>
      <c r="C151" s="23" t="s">
        <v>119</v>
      </c>
      <c r="D151" s="23">
        <v>-2159</v>
      </c>
      <c r="F151" s="23" t="s">
        <v>41</v>
      </c>
      <c r="G151" s="23" t="str">
        <f t="shared" si="0"/>
        <v>KIFIZETÉS</v>
      </c>
    </row>
    <row r="152" spans="1:7">
      <c r="A152" s="24">
        <v>40697</v>
      </c>
      <c r="B152" s="23">
        <v>4</v>
      </c>
      <c r="C152" s="23" t="s">
        <v>187</v>
      </c>
      <c r="D152" s="23">
        <v>-2436</v>
      </c>
      <c r="F152" s="23" t="s">
        <v>194</v>
      </c>
      <c r="G152" s="23" t="str">
        <f t="shared" si="0"/>
        <v>KIFIZETÉS</v>
      </c>
    </row>
    <row r="153" spans="1:7">
      <c r="A153" s="24">
        <v>40697</v>
      </c>
      <c r="B153" s="23">
        <v>4</v>
      </c>
      <c r="C153" s="23" t="s">
        <v>195</v>
      </c>
      <c r="D153" s="23">
        <v>-22500</v>
      </c>
      <c r="F153" s="23" t="s">
        <v>196</v>
      </c>
      <c r="G153" s="23" t="str">
        <f t="shared" si="0"/>
        <v>KIFIZETÉS</v>
      </c>
    </row>
    <row r="154" spans="1:7">
      <c r="A154" s="24">
        <v>40697</v>
      </c>
      <c r="B154" s="23">
        <v>4</v>
      </c>
      <c r="C154" s="23" t="s">
        <v>37</v>
      </c>
      <c r="D154" s="23">
        <v>-20595</v>
      </c>
      <c r="F154" s="23" t="s">
        <v>38</v>
      </c>
      <c r="G154" s="23" t="str">
        <f t="shared" si="0"/>
        <v>KIFIZETÉS</v>
      </c>
    </row>
    <row r="155" spans="1:7">
      <c r="A155" s="24">
        <v>40697</v>
      </c>
      <c r="B155" s="23">
        <v>4</v>
      </c>
      <c r="C155" s="23" t="s">
        <v>180</v>
      </c>
      <c r="D155" s="23">
        <v>550</v>
      </c>
      <c r="F155" s="23" t="s">
        <v>12</v>
      </c>
      <c r="G155" s="23" t="str">
        <f t="shared" si="0"/>
        <v>BEFIZETÉS</v>
      </c>
    </row>
    <row r="156" spans="1:7">
      <c r="A156" s="24">
        <v>40697</v>
      </c>
      <c r="B156" s="23">
        <v>4</v>
      </c>
      <c r="C156" s="23" t="s">
        <v>183</v>
      </c>
      <c r="D156" s="23">
        <v>27456</v>
      </c>
      <c r="E156" s="23">
        <v>18572</v>
      </c>
      <c r="F156" s="23" t="s">
        <v>12</v>
      </c>
      <c r="G156" s="23" t="str">
        <f t="shared" si="0"/>
        <v>BEFIZETÉS</v>
      </c>
    </row>
    <row r="157" spans="1:7">
      <c r="A157" s="24">
        <v>40703</v>
      </c>
      <c r="B157" s="23">
        <v>4</v>
      </c>
      <c r="C157" s="23" t="s">
        <v>35</v>
      </c>
      <c r="D157" s="23">
        <v>-15321</v>
      </c>
      <c r="E157" s="23">
        <v>3251</v>
      </c>
      <c r="F157" s="23" t="s">
        <v>36</v>
      </c>
      <c r="G157" s="23" t="str">
        <f t="shared" si="0"/>
        <v>KIFIZETÉS</v>
      </c>
    </row>
    <row r="158" spans="1:7">
      <c r="A158" s="24">
        <v>40709</v>
      </c>
      <c r="B158" s="23">
        <v>4</v>
      </c>
      <c r="C158" s="23" t="s">
        <v>181</v>
      </c>
      <c r="D158" s="23">
        <v>22752</v>
      </c>
      <c r="F158" s="23" t="s">
        <v>12</v>
      </c>
      <c r="G158" s="23" t="str">
        <f t="shared" si="0"/>
        <v>BEFIZETÉS</v>
      </c>
    </row>
    <row r="159" spans="1:7">
      <c r="A159" s="24">
        <v>40709</v>
      </c>
      <c r="B159" s="23">
        <v>4</v>
      </c>
      <c r="C159" s="23" t="s">
        <v>182</v>
      </c>
      <c r="D159" s="23">
        <v>22272</v>
      </c>
      <c r="F159" s="23" t="s">
        <v>12</v>
      </c>
      <c r="G159" s="23" t="str">
        <f t="shared" si="0"/>
        <v>BEFIZETÉS</v>
      </c>
    </row>
    <row r="160" spans="1:7">
      <c r="A160" s="24">
        <v>40709</v>
      </c>
      <c r="B160" s="23">
        <v>4</v>
      </c>
      <c r="C160" s="23" t="s">
        <v>168</v>
      </c>
      <c r="D160" s="23">
        <v>20600</v>
      </c>
      <c r="F160" s="23" t="s">
        <v>12</v>
      </c>
      <c r="G160" s="23" t="str">
        <f t="shared" si="0"/>
        <v>BEFIZETÉS</v>
      </c>
    </row>
    <row r="161" spans="1:7">
      <c r="A161" s="24">
        <v>40709</v>
      </c>
      <c r="B161" s="23">
        <v>4</v>
      </c>
      <c r="C161" s="23" t="s">
        <v>44</v>
      </c>
      <c r="D161" s="23">
        <v>-536</v>
      </c>
      <c r="E161" s="23">
        <v>68339</v>
      </c>
      <c r="F161" s="23" t="s">
        <v>45</v>
      </c>
      <c r="G161" s="23" t="str">
        <f t="shared" si="0"/>
        <v>KIFIZETÉS</v>
      </c>
    </row>
    <row r="162" spans="1:7">
      <c r="A162" s="24">
        <v>40721</v>
      </c>
      <c r="B162" s="23">
        <v>4</v>
      </c>
      <c r="C162" s="23" t="s">
        <v>50</v>
      </c>
      <c r="D162" s="23">
        <v>-20000</v>
      </c>
      <c r="F162" s="23" t="s">
        <v>51</v>
      </c>
      <c r="G162" s="23" t="str">
        <f t="shared" si="0"/>
        <v>KIFIZETÉS</v>
      </c>
    </row>
    <row r="163" spans="1:7">
      <c r="A163" s="24">
        <v>40721</v>
      </c>
      <c r="B163" s="23">
        <v>4</v>
      </c>
      <c r="C163" s="23" t="s">
        <v>52</v>
      </c>
      <c r="D163" s="23">
        <v>-4500</v>
      </c>
      <c r="F163" s="23" t="s">
        <v>199</v>
      </c>
      <c r="G163" s="23" t="str">
        <f t="shared" si="0"/>
        <v>KIFIZETÉS</v>
      </c>
    </row>
    <row r="164" spans="1:7">
      <c r="A164" s="24">
        <v>40721</v>
      </c>
      <c r="B164" s="23">
        <v>4</v>
      </c>
      <c r="C164" s="23" t="s">
        <v>184</v>
      </c>
      <c r="D164" s="23">
        <v>27360</v>
      </c>
      <c r="F164" s="23" t="s">
        <v>12</v>
      </c>
      <c r="G164" s="23" t="str">
        <f t="shared" si="0"/>
        <v>BEFIZETÉS</v>
      </c>
    </row>
    <row r="165" spans="1:7">
      <c r="A165" s="24">
        <v>40721</v>
      </c>
      <c r="B165" s="23">
        <v>4</v>
      </c>
      <c r="C165" s="23" t="s">
        <v>206</v>
      </c>
      <c r="D165" s="23">
        <v>125000</v>
      </c>
      <c r="E165" s="23">
        <v>196199</v>
      </c>
      <c r="F165" s="23" t="s">
        <v>201</v>
      </c>
      <c r="G165" s="23" t="str">
        <f t="shared" si="0"/>
        <v>BEFIZETÉS</v>
      </c>
    </row>
    <row r="166" spans="1:7">
      <c r="A166" s="24">
        <v>40721</v>
      </c>
      <c r="B166" s="23">
        <v>30852545</v>
      </c>
      <c r="C166" s="23" t="s">
        <v>37</v>
      </c>
      <c r="D166" s="23">
        <v>-20595</v>
      </c>
      <c r="F166" s="23" t="s">
        <v>38</v>
      </c>
      <c r="G166" s="23" t="str">
        <f t="shared" si="0"/>
        <v>KIFIZETÉS</v>
      </c>
    </row>
    <row r="167" spans="1:7">
      <c r="A167" s="24">
        <v>40721</v>
      </c>
      <c r="B167" s="23">
        <v>30852545</v>
      </c>
      <c r="C167" s="23" t="s">
        <v>180</v>
      </c>
      <c r="D167" s="23">
        <v>550</v>
      </c>
      <c r="E167" s="23">
        <v>176154</v>
      </c>
      <c r="F167" s="23" t="s">
        <v>12</v>
      </c>
      <c r="G167" s="23" t="str">
        <f t="shared" si="0"/>
        <v>BEFIZETÉS</v>
      </c>
    </row>
    <row r="168" spans="1:7">
      <c r="A168" s="24">
        <v>40721</v>
      </c>
      <c r="B168" s="23">
        <v>21023455</v>
      </c>
      <c r="C168" s="23" t="s">
        <v>35</v>
      </c>
      <c r="D168" s="23">
        <v>-10229</v>
      </c>
      <c r="E168" s="23">
        <v>165925</v>
      </c>
      <c r="F168" s="23" t="s">
        <v>36</v>
      </c>
      <c r="G168" s="23" t="str">
        <f t="shared" si="0"/>
        <v>KIFIZETÉS</v>
      </c>
    </row>
    <row r="169" spans="1:7">
      <c r="A169" s="24">
        <v>40724</v>
      </c>
      <c r="B169" s="23">
        <v>4</v>
      </c>
      <c r="C169" s="23" t="s">
        <v>44</v>
      </c>
      <c r="D169" s="23">
        <v>-4733</v>
      </c>
      <c r="F169" s="23" t="s">
        <v>45</v>
      </c>
      <c r="G169" s="23" t="str">
        <f t="shared" si="0"/>
        <v>KIFIZETÉS</v>
      </c>
    </row>
    <row r="170" spans="1:7">
      <c r="A170" s="24">
        <v>40724</v>
      </c>
      <c r="B170" s="23">
        <v>4</v>
      </c>
      <c r="C170" s="23" t="s">
        <v>44</v>
      </c>
      <c r="D170" s="23">
        <v>-1274</v>
      </c>
      <c r="F170" s="23" t="s">
        <v>45</v>
      </c>
      <c r="G170" s="23" t="str">
        <f t="shared" si="0"/>
        <v>KIFIZETÉS</v>
      </c>
    </row>
    <row r="171" spans="1:7">
      <c r="A171" s="24">
        <v>40724</v>
      </c>
      <c r="B171" s="23">
        <v>4</v>
      </c>
      <c r="C171" s="23" t="s">
        <v>46</v>
      </c>
      <c r="D171" s="23">
        <v>3</v>
      </c>
      <c r="E171" s="23">
        <v>159921</v>
      </c>
      <c r="F171" s="23" t="s">
        <v>47</v>
      </c>
      <c r="G171" s="23" t="str">
        <f t="shared" si="0"/>
        <v>BEFIZETÉS</v>
      </c>
    </row>
    <row r="172" spans="1:7">
      <c r="A172" s="24">
        <v>40698</v>
      </c>
      <c r="C172" s="23" t="s">
        <v>234</v>
      </c>
      <c r="D172" s="23">
        <v>-3317</v>
      </c>
      <c r="E172" s="23">
        <v>129022</v>
      </c>
      <c r="F172" s="23" t="s">
        <v>203</v>
      </c>
      <c r="G172" s="23" t="str">
        <f t="shared" si="0"/>
        <v>KIFIZETÉS</v>
      </c>
    </row>
    <row r="173" spans="1:7">
      <c r="A173" s="24">
        <v>40711</v>
      </c>
      <c r="C173" s="23" t="s">
        <v>234</v>
      </c>
      <c r="D173" s="23">
        <v>-1160</v>
      </c>
      <c r="E173" s="23">
        <v>127862</v>
      </c>
      <c r="F173" s="23" t="s">
        <v>203</v>
      </c>
      <c r="G173" s="23" t="str">
        <f t="shared" si="0"/>
        <v>KIFIZETÉS</v>
      </c>
    </row>
    <row r="174" spans="1:7">
      <c r="A174" s="24">
        <v>40721</v>
      </c>
      <c r="C174" s="23" t="s">
        <v>247</v>
      </c>
      <c r="D174" s="23">
        <v>-125000</v>
      </c>
      <c r="E174" s="23">
        <v>2862</v>
      </c>
      <c r="F174" s="23" t="s">
        <v>201</v>
      </c>
      <c r="G174" s="23" t="str">
        <f t="shared" si="0"/>
        <v>KIFIZETÉS</v>
      </c>
    </row>
    <row r="175" spans="1:7">
      <c r="A175" s="25">
        <v>40755</v>
      </c>
      <c r="B175" s="26"/>
      <c r="C175" s="23" t="s">
        <v>230</v>
      </c>
      <c r="D175" s="23">
        <v>83727</v>
      </c>
      <c r="E175" s="23">
        <v>243648</v>
      </c>
      <c r="G175" s="23" t="str">
        <f t="shared" si="0"/>
        <v>BEFIZETÉS</v>
      </c>
    </row>
    <row r="176" spans="1:7">
      <c r="A176" s="25">
        <v>40757</v>
      </c>
      <c r="B176" s="26">
        <v>6405832</v>
      </c>
      <c r="C176" s="23" t="s">
        <v>33</v>
      </c>
      <c r="D176" s="23">
        <v>-16250</v>
      </c>
      <c r="E176" s="23">
        <v>227398</v>
      </c>
      <c r="F176" s="23" t="s">
        <v>34</v>
      </c>
      <c r="G176" s="23" t="str">
        <f t="shared" si="0"/>
        <v>KIFIZETÉS</v>
      </c>
    </row>
    <row r="177" spans="1:7">
      <c r="A177" s="25">
        <v>40757</v>
      </c>
      <c r="B177" s="26" t="s">
        <v>231</v>
      </c>
      <c r="C177" s="23" t="s">
        <v>50</v>
      </c>
      <c r="D177" s="23">
        <v>-20000</v>
      </c>
      <c r="F177" s="23" t="s">
        <v>51</v>
      </c>
      <c r="G177" s="23" t="str">
        <f t="shared" si="0"/>
        <v>KIFIZETÉS</v>
      </c>
    </row>
    <row r="178" spans="1:7">
      <c r="A178" s="25">
        <v>40757</v>
      </c>
      <c r="B178" s="26" t="s">
        <v>231</v>
      </c>
      <c r="C178" s="23" t="s">
        <v>52</v>
      </c>
      <c r="D178" s="23">
        <v>-4500</v>
      </c>
      <c r="E178" s="23">
        <v>202898</v>
      </c>
      <c r="F178" s="23" t="s">
        <v>199</v>
      </c>
      <c r="G178" s="23" t="str">
        <f t="shared" si="0"/>
        <v>KIFIZETÉS</v>
      </c>
    </row>
    <row r="179" spans="1:7">
      <c r="A179" s="25">
        <v>40759</v>
      </c>
      <c r="B179" s="26" t="s">
        <v>231</v>
      </c>
      <c r="C179" s="23" t="s">
        <v>180</v>
      </c>
      <c r="D179" s="23">
        <v>21722</v>
      </c>
      <c r="E179" s="23">
        <v>224620</v>
      </c>
      <c r="F179" s="23" t="s">
        <v>12</v>
      </c>
      <c r="G179" s="23" t="str">
        <f t="shared" si="0"/>
        <v>BEFIZETÉS</v>
      </c>
    </row>
    <row r="180" spans="1:7">
      <c r="A180" s="25">
        <v>40764</v>
      </c>
      <c r="B180" s="26" t="s">
        <v>231</v>
      </c>
      <c r="C180" s="23" t="s">
        <v>183</v>
      </c>
      <c r="D180" s="23">
        <v>27456</v>
      </c>
      <c r="F180" s="23" t="s">
        <v>12</v>
      </c>
      <c r="G180" s="23" t="str">
        <f t="shared" si="0"/>
        <v>BEFIZETÉS</v>
      </c>
    </row>
    <row r="181" spans="1:7">
      <c r="A181" s="25">
        <v>40764</v>
      </c>
      <c r="B181" s="26" t="s">
        <v>231</v>
      </c>
      <c r="C181" s="23" t="s">
        <v>181</v>
      </c>
      <c r="D181" s="23">
        <v>113760</v>
      </c>
      <c r="E181" s="23">
        <v>365836</v>
      </c>
      <c r="F181" s="23" t="s">
        <v>12</v>
      </c>
      <c r="G181" s="23" t="str">
        <f t="shared" si="0"/>
        <v>BEFIZETÉS</v>
      </c>
    </row>
    <row r="182" spans="1:7">
      <c r="A182" s="25">
        <v>40765</v>
      </c>
      <c r="B182" s="26" t="s">
        <v>231</v>
      </c>
      <c r="C182" s="23" t="s">
        <v>168</v>
      </c>
      <c r="D182" s="23">
        <v>20600</v>
      </c>
      <c r="E182" s="23">
        <v>386436</v>
      </c>
      <c r="F182" s="23" t="s">
        <v>12</v>
      </c>
      <c r="G182" s="23" t="str">
        <f t="shared" si="0"/>
        <v>BEFIZETÉS</v>
      </c>
    </row>
    <row r="183" spans="1:7">
      <c r="A183" s="25">
        <v>40767</v>
      </c>
      <c r="B183" s="26" t="s">
        <v>231</v>
      </c>
      <c r="C183" s="23" t="s">
        <v>184</v>
      </c>
      <c r="D183" s="23">
        <v>27360</v>
      </c>
      <c r="F183" s="23" t="s">
        <v>12</v>
      </c>
      <c r="G183" s="23" t="str">
        <f t="shared" si="0"/>
        <v>BEFIZETÉS</v>
      </c>
    </row>
    <row r="184" spans="1:7">
      <c r="A184" s="25">
        <v>40767</v>
      </c>
      <c r="B184" s="26" t="s">
        <v>231</v>
      </c>
      <c r="C184" s="23" t="s">
        <v>44</v>
      </c>
      <c r="D184" s="23">
        <v>-800</v>
      </c>
      <c r="E184" s="23">
        <v>412996</v>
      </c>
      <c r="F184" s="23" t="s">
        <v>45</v>
      </c>
      <c r="G184" s="23" t="str">
        <f t="shared" si="0"/>
        <v>KIFIZETÉS</v>
      </c>
    </row>
    <row r="185" spans="1:7">
      <c r="A185" s="25">
        <v>40771</v>
      </c>
      <c r="B185" s="26" t="s">
        <v>232</v>
      </c>
      <c r="C185" s="23" t="s">
        <v>35</v>
      </c>
      <c r="D185" s="23">
        <v>-9726</v>
      </c>
      <c r="E185" s="23">
        <v>403270</v>
      </c>
      <c r="F185" s="23" t="s">
        <v>36</v>
      </c>
      <c r="G185" s="23" t="str">
        <f t="shared" si="0"/>
        <v>KIFIZETÉS</v>
      </c>
    </row>
    <row r="186" spans="1:7">
      <c r="A186" s="25">
        <v>40773</v>
      </c>
      <c r="B186" s="26" t="s">
        <v>231</v>
      </c>
      <c r="C186" s="23" t="s">
        <v>182</v>
      </c>
      <c r="D186" s="23">
        <v>22727</v>
      </c>
      <c r="E186" s="23">
        <v>425542</v>
      </c>
      <c r="F186" s="23" t="s">
        <v>12</v>
      </c>
      <c r="G186" s="23" t="str">
        <f t="shared" si="0"/>
        <v>BEFIZETÉS</v>
      </c>
    </row>
    <row r="187" spans="1:7">
      <c r="A187" s="25">
        <v>40773</v>
      </c>
      <c r="B187" s="26" t="s">
        <v>233</v>
      </c>
      <c r="C187" s="23" t="s">
        <v>37</v>
      </c>
      <c r="D187" s="23">
        <v>-20614</v>
      </c>
      <c r="F187" s="23" t="s">
        <v>38</v>
      </c>
      <c r="G187" s="23" t="str">
        <f t="shared" si="0"/>
        <v>KIFIZETÉS</v>
      </c>
    </row>
    <row r="188" spans="1:7">
      <c r="A188" s="25">
        <v>40773</v>
      </c>
      <c r="B188" s="26" t="s">
        <v>233</v>
      </c>
      <c r="C188" s="23" t="s">
        <v>180</v>
      </c>
      <c r="D188" s="23">
        <v>550</v>
      </c>
      <c r="E188" s="23">
        <v>405478</v>
      </c>
      <c r="F188" s="23" t="s">
        <v>12</v>
      </c>
      <c r="G188" s="23" t="str">
        <f t="shared" si="0"/>
        <v>BEFIZETÉS</v>
      </c>
    </row>
    <row r="189" spans="1:7">
      <c r="A189" s="25">
        <v>40784</v>
      </c>
      <c r="B189" s="26" t="s">
        <v>232</v>
      </c>
      <c r="C189" s="23" t="s">
        <v>35</v>
      </c>
      <c r="D189" s="23">
        <v>-9768</v>
      </c>
      <c r="E189" s="23">
        <v>395710</v>
      </c>
      <c r="F189" s="23" t="s">
        <v>36</v>
      </c>
      <c r="G189" s="23" t="str">
        <f t="shared" si="0"/>
        <v>KIFIZETÉS</v>
      </c>
    </row>
    <row r="190" spans="1:7">
      <c r="A190" s="25">
        <v>40785</v>
      </c>
      <c r="B190" s="26" t="s">
        <v>231</v>
      </c>
      <c r="C190" s="23" t="s">
        <v>55</v>
      </c>
      <c r="D190" s="23">
        <v>-10000</v>
      </c>
      <c r="E190" s="23">
        <v>385710</v>
      </c>
      <c r="F190" s="23" t="s">
        <v>56</v>
      </c>
      <c r="G190" s="23" t="str">
        <f t="shared" si="0"/>
        <v>KIFIZETÉS</v>
      </c>
    </row>
    <row r="191" spans="1:7">
      <c r="A191" s="25">
        <v>40786</v>
      </c>
      <c r="B191" s="26" t="s">
        <v>231</v>
      </c>
      <c r="C191" s="23" t="s">
        <v>44</v>
      </c>
      <c r="D191" s="23">
        <v>-3180</v>
      </c>
      <c r="F191" s="23" t="s">
        <v>45</v>
      </c>
      <c r="G191" s="23" t="str">
        <f t="shared" si="0"/>
        <v>KIFIZETÉS</v>
      </c>
    </row>
    <row r="192" spans="1:7">
      <c r="A192" s="25">
        <v>40786</v>
      </c>
      <c r="B192" s="26" t="s">
        <v>231</v>
      </c>
      <c r="C192" s="23" t="s">
        <v>46</v>
      </c>
      <c r="D192" s="23">
        <v>26</v>
      </c>
      <c r="F192" s="23" t="s">
        <v>47</v>
      </c>
      <c r="G192" s="23" t="str">
        <f t="shared" si="0"/>
        <v>BEFIZETÉS</v>
      </c>
    </row>
    <row r="193" spans="1:7">
      <c r="A193" s="25">
        <v>40786</v>
      </c>
      <c r="B193" s="26" t="s">
        <v>231</v>
      </c>
      <c r="C193" s="23" t="s">
        <v>44</v>
      </c>
      <c r="D193" s="23">
        <v>-99</v>
      </c>
      <c r="F193" s="23" t="s">
        <v>45</v>
      </c>
      <c r="G193" s="23" t="str">
        <f t="shared" si="0"/>
        <v>KIFIZETÉS</v>
      </c>
    </row>
    <row r="194" spans="1:7">
      <c r="A194" s="25">
        <v>40786</v>
      </c>
      <c r="B194" s="26" t="s">
        <v>231</v>
      </c>
      <c r="C194" s="23" t="s">
        <v>184</v>
      </c>
      <c r="D194" s="23">
        <v>27360</v>
      </c>
      <c r="E194" s="23">
        <v>409817</v>
      </c>
      <c r="F194" s="23" t="s">
        <v>12</v>
      </c>
      <c r="G194" s="23" t="str">
        <f t="shared" si="0"/>
        <v>BEFIZETÉS</v>
      </c>
    </row>
    <row r="195" spans="1:7">
      <c r="A195" s="25">
        <v>40755</v>
      </c>
      <c r="B195" s="26"/>
      <c r="C195" s="23" t="s">
        <v>230</v>
      </c>
      <c r="D195" s="23">
        <v>-360</v>
      </c>
      <c r="E195" s="23">
        <v>2502</v>
      </c>
      <c r="G195" s="23" t="str">
        <f t="shared" si="0"/>
        <v>KIFIZETÉS</v>
      </c>
    </row>
    <row r="196" spans="1:7">
      <c r="A196" s="25">
        <v>40771</v>
      </c>
      <c r="B196" s="26">
        <v>339562</v>
      </c>
      <c r="C196" s="23" t="s">
        <v>234</v>
      </c>
      <c r="D196" s="23">
        <v>-5373</v>
      </c>
      <c r="E196" s="23">
        <v>-2871</v>
      </c>
      <c r="F196" s="23" t="s">
        <v>203</v>
      </c>
      <c r="G196" s="23" t="str">
        <f t="shared" si="0"/>
        <v>KIFIZETÉS</v>
      </c>
    </row>
    <row r="197" spans="1:7">
      <c r="A197" s="25">
        <v>40785</v>
      </c>
      <c r="B197" s="26" t="s">
        <v>231</v>
      </c>
      <c r="C197" s="23" t="s">
        <v>55</v>
      </c>
      <c r="D197" s="23">
        <v>10000</v>
      </c>
      <c r="E197" s="23">
        <v>7129</v>
      </c>
      <c r="F197" s="23" t="s">
        <v>56</v>
      </c>
      <c r="G197" s="23" t="str">
        <f t="shared" si="0"/>
        <v>BEFIZETÉS</v>
      </c>
    </row>
    <row r="198" spans="1:7">
      <c r="A198" s="25">
        <v>40787</v>
      </c>
      <c r="C198" s="23" t="s">
        <v>33</v>
      </c>
      <c r="D198" s="23">
        <v>-25000</v>
      </c>
      <c r="E198" s="23">
        <v>384817</v>
      </c>
      <c r="G198" s="23" t="str">
        <f t="shared" si="0"/>
        <v>KIFIZETÉS</v>
      </c>
    </row>
    <row r="199" spans="1:7">
      <c r="A199" s="25">
        <v>40788</v>
      </c>
      <c r="C199" s="23" t="s">
        <v>235</v>
      </c>
      <c r="D199" s="23">
        <v>-120000</v>
      </c>
      <c r="E199" s="23">
        <v>264817</v>
      </c>
      <c r="G199" s="23" t="str">
        <f t="shared" si="0"/>
        <v>KIFIZETÉS</v>
      </c>
    </row>
    <row r="200" spans="1:7">
      <c r="A200" s="25">
        <v>40792</v>
      </c>
      <c r="C200" s="23" t="s">
        <v>50</v>
      </c>
      <c r="D200" s="23">
        <v>-20000</v>
      </c>
      <c r="E200" s="23">
        <v>244817</v>
      </c>
      <c r="G200" s="23" t="str">
        <f t="shared" si="0"/>
        <v>KIFIZETÉS</v>
      </c>
    </row>
    <row r="201" spans="1:7">
      <c r="A201" s="25">
        <v>40792</v>
      </c>
      <c r="C201" s="23" t="s">
        <v>52</v>
      </c>
      <c r="D201" s="23">
        <v>-4500</v>
      </c>
      <c r="E201" s="23">
        <v>240317</v>
      </c>
      <c r="G201" s="23" t="str">
        <f t="shared" si="0"/>
        <v>KIFIZETÉS</v>
      </c>
    </row>
    <row r="202" spans="1:7">
      <c r="A202" s="25">
        <v>40793</v>
      </c>
      <c r="C202" s="23" t="s">
        <v>180</v>
      </c>
      <c r="D202" s="23">
        <v>22272</v>
      </c>
      <c r="E202" s="23">
        <v>262589</v>
      </c>
      <c r="G202" s="23" t="str">
        <f t="shared" si="0"/>
        <v>BEFIZETÉS</v>
      </c>
    </row>
    <row r="203" spans="1:7">
      <c r="A203" s="25">
        <v>40793</v>
      </c>
      <c r="C203" s="23" t="s">
        <v>168</v>
      </c>
      <c r="D203" s="23">
        <v>20600</v>
      </c>
      <c r="E203" s="23">
        <v>283189</v>
      </c>
      <c r="G203" s="23" t="str">
        <f t="shared" si="0"/>
        <v>BEFIZETÉS</v>
      </c>
    </row>
    <row r="204" spans="1:7">
      <c r="A204" s="25">
        <v>40794</v>
      </c>
      <c r="C204" s="23" t="s">
        <v>236</v>
      </c>
      <c r="D204" s="23">
        <v>-50000</v>
      </c>
      <c r="E204" s="23">
        <v>233189</v>
      </c>
      <c r="G204" s="23" t="str">
        <f t="shared" si="0"/>
        <v>KIFIZETÉS</v>
      </c>
    </row>
    <row r="205" spans="1:7">
      <c r="A205" s="25">
        <v>40795</v>
      </c>
      <c r="C205" s="23" t="s">
        <v>183</v>
      </c>
      <c r="D205" s="23">
        <v>27456</v>
      </c>
      <c r="E205" s="23">
        <v>260645</v>
      </c>
      <c r="G205" s="23" t="str">
        <f t="shared" si="0"/>
        <v>BEFIZETÉS</v>
      </c>
    </row>
    <row r="206" spans="1:7">
      <c r="A206" s="25">
        <v>40800</v>
      </c>
      <c r="C206" s="23" t="s">
        <v>44</v>
      </c>
      <c r="D206" s="23">
        <v>-1052</v>
      </c>
      <c r="E206" s="23">
        <v>259593</v>
      </c>
      <c r="G206" s="23" t="str">
        <f t="shared" si="0"/>
        <v>KIFIZETÉS</v>
      </c>
    </row>
    <row r="207" spans="1:7">
      <c r="A207" s="25">
        <v>40808</v>
      </c>
      <c r="C207" s="23" t="s">
        <v>182</v>
      </c>
      <c r="D207" s="23">
        <v>22272</v>
      </c>
      <c r="E207" s="23">
        <v>281865</v>
      </c>
      <c r="G207" s="23" t="str">
        <f t="shared" si="0"/>
        <v>BEFIZETÉS</v>
      </c>
    </row>
    <row r="208" spans="1:7">
      <c r="A208" s="25">
        <v>40812</v>
      </c>
      <c r="C208" s="23" t="s">
        <v>119</v>
      </c>
      <c r="D208" s="23">
        <v>-1401</v>
      </c>
      <c r="E208" s="23">
        <v>280464</v>
      </c>
      <c r="G208" s="23" t="str">
        <f t="shared" si="0"/>
        <v>KIFIZETÉS</v>
      </c>
    </row>
    <row r="209" spans="1:7">
      <c r="A209" s="25">
        <v>40812</v>
      </c>
      <c r="C209" s="23" t="s">
        <v>37</v>
      </c>
      <c r="D209" s="23">
        <v>-20595</v>
      </c>
      <c r="E209" s="23">
        <v>259869</v>
      </c>
      <c r="G209" s="23" t="str">
        <f t="shared" si="0"/>
        <v>KIFIZETÉS</v>
      </c>
    </row>
    <row r="210" spans="1:7">
      <c r="A210" s="25">
        <v>40813</v>
      </c>
      <c r="C210" s="23" t="s">
        <v>180</v>
      </c>
      <c r="D210" s="23">
        <v>550</v>
      </c>
      <c r="E210" s="23">
        <v>260419</v>
      </c>
      <c r="G210" s="23" t="str">
        <f t="shared" si="0"/>
        <v>BEFIZETÉS</v>
      </c>
    </row>
    <row r="211" spans="1:7">
      <c r="A211" s="25">
        <v>40813</v>
      </c>
      <c r="C211" s="23" t="s">
        <v>238</v>
      </c>
      <c r="D211" s="23">
        <v>-10000</v>
      </c>
      <c r="E211" s="23">
        <v>250419</v>
      </c>
      <c r="G211" s="23" t="str">
        <f t="shared" si="0"/>
        <v>KIFIZETÉS</v>
      </c>
    </row>
    <row r="212" spans="1:7">
      <c r="A212" s="25">
        <v>40816</v>
      </c>
      <c r="C212" s="23" t="s">
        <v>44</v>
      </c>
      <c r="D212" s="23">
        <v>-4117</v>
      </c>
      <c r="E212" s="23">
        <v>246302</v>
      </c>
      <c r="G212" s="23" t="str">
        <f t="shared" si="0"/>
        <v>KIFIZETÉS</v>
      </c>
    </row>
    <row r="213" spans="1:7">
      <c r="A213" s="25">
        <v>40816</v>
      </c>
      <c r="C213" s="23" t="s">
        <v>46</v>
      </c>
      <c r="D213" s="23">
        <v>18</v>
      </c>
      <c r="E213" s="23">
        <v>246320</v>
      </c>
      <c r="G213" s="23" t="str">
        <f t="shared" ref="G213:G277" si="1">IF(D213&gt;0,"BEFIZETÉS","KIFIZETÉS")</f>
        <v>BEFIZETÉS</v>
      </c>
    </row>
    <row r="214" spans="1:7">
      <c r="A214" s="25">
        <v>40816</v>
      </c>
      <c r="C214" s="23" t="s">
        <v>44</v>
      </c>
      <c r="D214" s="23">
        <v>-99</v>
      </c>
      <c r="E214" s="23">
        <v>246221</v>
      </c>
      <c r="G214" s="23" t="str">
        <f t="shared" si="1"/>
        <v>KIFIZETÉS</v>
      </c>
    </row>
    <row r="215" spans="1:7">
      <c r="A215" s="25">
        <v>40819</v>
      </c>
      <c r="C215" s="23" t="s">
        <v>33</v>
      </c>
      <c r="D215" s="23">
        <v>-25000</v>
      </c>
      <c r="E215" s="23">
        <v>221221</v>
      </c>
      <c r="G215" s="23" t="str">
        <f t="shared" si="1"/>
        <v>KIFIZETÉS</v>
      </c>
    </row>
    <row r="216" spans="1:7">
      <c r="A216" s="25">
        <v>40819</v>
      </c>
      <c r="C216" s="23" t="s">
        <v>35</v>
      </c>
      <c r="D216" s="23">
        <v>-9768</v>
      </c>
      <c r="E216" s="23">
        <v>211453</v>
      </c>
      <c r="G216" s="23" t="str">
        <f t="shared" si="1"/>
        <v>KIFIZETÉS</v>
      </c>
    </row>
    <row r="217" spans="1:7">
      <c r="A217" s="25">
        <v>40822</v>
      </c>
      <c r="C217" s="23" t="s">
        <v>168</v>
      </c>
      <c r="D217" s="23">
        <v>20600</v>
      </c>
      <c r="E217" s="23">
        <v>232053</v>
      </c>
      <c r="G217" s="23" t="str">
        <f t="shared" si="1"/>
        <v>BEFIZETÉS</v>
      </c>
    </row>
    <row r="218" spans="1:7">
      <c r="A218" s="25">
        <v>40823</v>
      </c>
      <c r="C218" s="23" t="s">
        <v>184</v>
      </c>
      <c r="D218" s="23">
        <v>27360</v>
      </c>
      <c r="E218" s="23">
        <v>259413</v>
      </c>
      <c r="G218" s="23" t="str">
        <f t="shared" si="1"/>
        <v>BEFIZETÉS</v>
      </c>
    </row>
    <row r="219" spans="1:7">
      <c r="A219" s="25">
        <v>40826</v>
      </c>
      <c r="C219" s="23" t="s">
        <v>183</v>
      </c>
      <c r="D219" s="23">
        <v>27456</v>
      </c>
      <c r="G219" s="23" t="str">
        <f t="shared" si="1"/>
        <v>BEFIZETÉS</v>
      </c>
    </row>
    <row r="220" spans="1:7">
      <c r="A220" s="25">
        <v>40826</v>
      </c>
      <c r="C220" s="23" t="s">
        <v>182</v>
      </c>
      <c r="D220" s="23">
        <v>22272</v>
      </c>
      <c r="E220" s="23">
        <v>309141</v>
      </c>
      <c r="G220" s="23" t="str">
        <f t="shared" si="1"/>
        <v>BEFIZETÉS</v>
      </c>
    </row>
    <row r="221" spans="1:7">
      <c r="A221" s="25">
        <v>40829</v>
      </c>
      <c r="C221" s="23" t="s">
        <v>55</v>
      </c>
      <c r="D221" s="23">
        <v>-30000</v>
      </c>
      <c r="E221" s="23">
        <v>279141</v>
      </c>
      <c r="G221" s="23" t="str">
        <f t="shared" si="1"/>
        <v>KIFIZETÉS</v>
      </c>
    </row>
    <row r="222" spans="1:7">
      <c r="A222" s="25">
        <v>40830</v>
      </c>
      <c r="C222" s="23" t="s">
        <v>185</v>
      </c>
      <c r="D222" s="23">
        <v>50000</v>
      </c>
      <c r="G222" s="23" t="str">
        <f t="shared" si="1"/>
        <v>BEFIZETÉS</v>
      </c>
    </row>
    <row r="223" spans="1:7">
      <c r="A223" s="25">
        <v>40830</v>
      </c>
      <c r="C223" s="23" t="s">
        <v>44</v>
      </c>
      <c r="D223" s="23">
        <v>-172</v>
      </c>
      <c r="E223" s="23">
        <v>328969</v>
      </c>
      <c r="G223" s="23" t="str">
        <f t="shared" si="1"/>
        <v>KIFIZETÉS</v>
      </c>
    </row>
    <row r="224" spans="1:7">
      <c r="A224" s="25">
        <v>40835</v>
      </c>
      <c r="C224" s="23" t="s">
        <v>240</v>
      </c>
      <c r="D224" s="23">
        <v>-42500</v>
      </c>
      <c r="E224" s="23">
        <v>286469</v>
      </c>
      <c r="G224" s="23" t="str">
        <f t="shared" si="1"/>
        <v>KIFIZETÉS</v>
      </c>
    </row>
    <row r="225" spans="1:7">
      <c r="A225" s="25">
        <v>40836</v>
      </c>
      <c r="C225" s="23" t="s">
        <v>50</v>
      </c>
      <c r="D225" s="23">
        <v>-20000</v>
      </c>
      <c r="G225" s="23" t="str">
        <f t="shared" si="1"/>
        <v>KIFIZETÉS</v>
      </c>
    </row>
    <row r="226" spans="1:7">
      <c r="A226" s="25">
        <v>40836</v>
      </c>
      <c r="C226" s="23" t="s">
        <v>52</v>
      </c>
      <c r="D226" s="23">
        <v>-4500</v>
      </c>
      <c r="G226" s="23" t="str">
        <f t="shared" si="1"/>
        <v>KIFIZETÉS</v>
      </c>
    </row>
    <row r="227" spans="1:7">
      <c r="A227" s="25">
        <v>40836</v>
      </c>
      <c r="C227" s="23" t="s">
        <v>235</v>
      </c>
      <c r="D227" s="23">
        <v>-180000</v>
      </c>
      <c r="E227" s="23">
        <v>81969</v>
      </c>
      <c r="G227" s="23" t="str">
        <f t="shared" si="1"/>
        <v>KIFIZETÉS</v>
      </c>
    </row>
    <row r="228" spans="1:7">
      <c r="A228" s="25">
        <v>40840</v>
      </c>
      <c r="C228" s="23" t="s">
        <v>37</v>
      </c>
      <c r="D228" s="23">
        <v>-20595</v>
      </c>
      <c r="G228" s="23" t="str">
        <f t="shared" si="1"/>
        <v>KIFIZETÉS</v>
      </c>
    </row>
    <row r="229" spans="1:7">
      <c r="A229" s="25">
        <v>40840</v>
      </c>
      <c r="C229" s="23" t="s">
        <v>180</v>
      </c>
      <c r="D229" s="23">
        <v>550</v>
      </c>
      <c r="E229" s="23">
        <v>61924</v>
      </c>
      <c r="G229" s="23" t="str">
        <f t="shared" si="1"/>
        <v>BEFIZETÉS</v>
      </c>
    </row>
    <row r="230" spans="1:7">
      <c r="A230" s="25">
        <v>40840</v>
      </c>
      <c r="C230" s="23" t="s">
        <v>44</v>
      </c>
      <c r="D230" s="23">
        <v>-4913</v>
      </c>
      <c r="E230" s="23">
        <v>57011</v>
      </c>
      <c r="G230" s="23" t="str">
        <f t="shared" si="1"/>
        <v>KIFIZETÉS</v>
      </c>
    </row>
    <row r="231" spans="1:7">
      <c r="A231" s="25">
        <v>40844</v>
      </c>
      <c r="C231" s="23" t="s">
        <v>46</v>
      </c>
      <c r="D231" s="23">
        <v>15</v>
      </c>
      <c r="G231" s="23" t="str">
        <f t="shared" si="1"/>
        <v>BEFIZETÉS</v>
      </c>
    </row>
    <row r="232" spans="1:7">
      <c r="A232" s="25">
        <v>40844</v>
      </c>
      <c r="C232" s="23" t="s">
        <v>44</v>
      </c>
      <c r="D232" s="23">
        <v>-99</v>
      </c>
      <c r="E232" s="23">
        <v>56927</v>
      </c>
      <c r="G232" s="23" t="str">
        <f t="shared" si="1"/>
        <v>KIFIZETÉS</v>
      </c>
    </row>
    <row r="233" spans="1:7">
      <c r="A233" s="25">
        <v>40849</v>
      </c>
      <c r="C233" s="23" t="s">
        <v>33</v>
      </c>
      <c r="D233" s="23">
        <v>-25000</v>
      </c>
      <c r="E233" s="23">
        <v>31927</v>
      </c>
      <c r="G233" s="23" t="str">
        <f t="shared" si="1"/>
        <v>KIFIZETÉS</v>
      </c>
    </row>
    <row r="234" spans="1:7">
      <c r="A234" s="25">
        <v>40849</v>
      </c>
      <c r="C234" s="23" t="s">
        <v>35</v>
      </c>
      <c r="D234" s="23">
        <v>-9776</v>
      </c>
      <c r="E234" s="23">
        <v>22151</v>
      </c>
      <c r="G234" s="23" t="str">
        <f t="shared" si="1"/>
        <v>KIFIZETÉS</v>
      </c>
    </row>
    <row r="235" spans="1:7">
      <c r="A235" s="25">
        <v>40856</v>
      </c>
      <c r="C235" s="23" t="s">
        <v>183</v>
      </c>
      <c r="D235" s="23">
        <v>27456</v>
      </c>
      <c r="G235" s="23" t="str">
        <f t="shared" si="1"/>
        <v>BEFIZETÉS</v>
      </c>
    </row>
    <row r="236" spans="1:7">
      <c r="A236" s="25">
        <v>40856</v>
      </c>
      <c r="C236" s="23" t="s">
        <v>168</v>
      </c>
      <c r="D236" s="23">
        <v>20600</v>
      </c>
      <c r="E236" s="23">
        <v>70207</v>
      </c>
      <c r="G236" s="23" t="str">
        <f t="shared" si="1"/>
        <v>BEFIZETÉS</v>
      </c>
    </row>
    <row r="237" spans="1:7">
      <c r="A237" s="25">
        <v>40861</v>
      </c>
      <c r="C237" s="23" t="s">
        <v>44</v>
      </c>
      <c r="D237" s="23">
        <v>-462</v>
      </c>
      <c r="G237" s="23" t="str">
        <f t="shared" si="1"/>
        <v>KIFIZETÉS</v>
      </c>
    </row>
    <row r="238" spans="1:7">
      <c r="A238" s="25">
        <v>40861</v>
      </c>
      <c r="C238" s="23" t="s">
        <v>55</v>
      </c>
      <c r="D238" s="23">
        <v>-69000</v>
      </c>
      <c r="E238" s="23">
        <v>745</v>
      </c>
      <c r="G238" s="23" t="str">
        <f t="shared" si="1"/>
        <v>KIFIZETÉS</v>
      </c>
    </row>
    <row r="239" spans="1:7">
      <c r="A239" s="25">
        <v>40864</v>
      </c>
      <c r="C239" s="23" t="s">
        <v>182</v>
      </c>
      <c r="D239" s="23">
        <v>22272</v>
      </c>
      <c r="E239" s="23">
        <v>23017</v>
      </c>
      <c r="G239" s="23" t="str">
        <f t="shared" si="1"/>
        <v>BEFIZETÉS</v>
      </c>
    </row>
    <row r="240" spans="1:7">
      <c r="A240" s="25">
        <v>40871</v>
      </c>
      <c r="C240" s="23" t="s">
        <v>243</v>
      </c>
      <c r="D240" s="23">
        <v>-11789</v>
      </c>
      <c r="E240" s="23">
        <v>11228</v>
      </c>
      <c r="G240" s="23" t="str">
        <f t="shared" si="1"/>
        <v>KIFIZETÉS</v>
      </c>
    </row>
    <row r="241" spans="1:12">
      <c r="A241" s="25">
        <v>40877</v>
      </c>
      <c r="C241" s="23" t="s">
        <v>44</v>
      </c>
      <c r="D241" s="23">
        <v>-2321</v>
      </c>
      <c r="G241" s="23" t="str">
        <f t="shared" si="1"/>
        <v>KIFIZETÉS</v>
      </c>
    </row>
    <row r="242" spans="1:12">
      <c r="A242" s="25">
        <v>40877</v>
      </c>
      <c r="C242" s="23" t="s">
        <v>46</v>
      </c>
      <c r="D242" s="23">
        <v>2</v>
      </c>
      <c r="E242" s="23">
        <v>8909</v>
      </c>
      <c r="G242" s="23" t="str">
        <f t="shared" si="1"/>
        <v>BEFIZETÉS</v>
      </c>
    </row>
    <row r="243" spans="1:12">
      <c r="A243" s="25">
        <v>40755</v>
      </c>
      <c r="B243" s="26"/>
      <c r="C243" s="23" t="s">
        <v>230</v>
      </c>
      <c r="D243" s="23">
        <f>E243-E242</f>
        <v>-6407</v>
      </c>
      <c r="E243" s="23">
        <v>2502</v>
      </c>
      <c r="G243" s="23" t="str">
        <f t="shared" si="1"/>
        <v>KIFIZETÉS</v>
      </c>
    </row>
    <row r="244" spans="1:12">
      <c r="A244" s="25">
        <v>40771</v>
      </c>
      <c r="B244" s="26"/>
      <c r="C244" s="23" t="s">
        <v>234</v>
      </c>
      <c r="D244" s="23">
        <v>-5373</v>
      </c>
      <c r="E244" s="23">
        <v>-2871</v>
      </c>
      <c r="G244" s="23" t="str">
        <f t="shared" si="1"/>
        <v>KIFIZETÉS</v>
      </c>
    </row>
    <row r="245" spans="1:12">
      <c r="A245" s="25">
        <v>40785</v>
      </c>
      <c r="B245" s="26"/>
      <c r="C245" s="23" t="s">
        <v>55</v>
      </c>
      <c r="D245" s="23">
        <v>10000</v>
      </c>
      <c r="E245" s="23">
        <v>7129</v>
      </c>
      <c r="G245" s="23" t="str">
        <f t="shared" si="1"/>
        <v>BEFIZETÉS</v>
      </c>
    </row>
    <row r="246" spans="1:12">
      <c r="A246" s="25">
        <v>40787</v>
      </c>
      <c r="B246" s="26"/>
      <c r="C246" s="23" t="s">
        <v>245</v>
      </c>
      <c r="D246" s="23">
        <v>-100000</v>
      </c>
      <c r="E246" s="23">
        <v>-92871</v>
      </c>
      <c r="G246" s="23" t="str">
        <f t="shared" si="1"/>
        <v>KIFIZETÉS</v>
      </c>
    </row>
    <row r="247" spans="1:12">
      <c r="A247" s="25">
        <v>40829</v>
      </c>
      <c r="C247" s="23" t="s">
        <v>55</v>
      </c>
      <c r="D247" s="23">
        <v>30000</v>
      </c>
      <c r="E247" s="23">
        <v>-62871</v>
      </c>
      <c r="G247" s="23" t="str">
        <f t="shared" si="1"/>
        <v>BEFIZETÉS</v>
      </c>
    </row>
    <row r="248" spans="1:12">
      <c r="A248" s="25">
        <v>40838</v>
      </c>
      <c r="C248" s="23" t="s">
        <v>234</v>
      </c>
      <c r="D248" s="23">
        <v>-3813</v>
      </c>
      <c r="E248" s="23">
        <v>-66684</v>
      </c>
      <c r="G248" s="23" t="str">
        <f t="shared" si="1"/>
        <v>KIFIZETÉS</v>
      </c>
    </row>
    <row r="249" spans="1:12">
      <c r="A249" s="25">
        <v>40844</v>
      </c>
      <c r="C249" s="23" t="s">
        <v>92</v>
      </c>
      <c r="D249" s="23">
        <v>-70</v>
      </c>
      <c r="E249" s="23">
        <v>-66754</v>
      </c>
      <c r="G249" s="23" t="str">
        <f t="shared" si="1"/>
        <v>KIFIZETÉS</v>
      </c>
    </row>
    <row r="250" spans="1:12">
      <c r="A250" s="25">
        <v>40861</v>
      </c>
      <c r="C250" s="23" t="s">
        <v>55</v>
      </c>
      <c r="D250" s="23">
        <v>69000</v>
      </c>
      <c r="E250" s="23">
        <v>2246</v>
      </c>
      <c r="G250" s="23" t="str">
        <f t="shared" si="1"/>
        <v>BEFIZETÉS</v>
      </c>
    </row>
    <row r="251" spans="1:12">
      <c r="A251" s="22" t="s">
        <v>4</v>
      </c>
      <c r="B251" s="22" t="s">
        <v>5</v>
      </c>
      <c r="C251" s="22" t="s">
        <v>6</v>
      </c>
      <c r="D251" s="22" t="s">
        <v>7</v>
      </c>
      <c r="E251" s="22" t="s">
        <v>8</v>
      </c>
      <c r="F251" s="22" t="s">
        <v>9</v>
      </c>
      <c r="G251" s="22" t="s">
        <v>188</v>
      </c>
    </row>
    <row r="252" spans="1:12">
      <c r="A252" s="25">
        <v>40909</v>
      </c>
      <c r="B252" s="15" t="s">
        <v>253</v>
      </c>
      <c r="C252" t="s">
        <v>265</v>
      </c>
      <c r="D252">
        <v>121959</v>
      </c>
      <c r="E252">
        <v>121959</v>
      </c>
      <c r="G252" s="23" t="str">
        <f t="shared" si="1"/>
        <v>BEFIZETÉS</v>
      </c>
      <c r="H252" s="25"/>
      <c r="I252" s="25"/>
      <c r="K252" s="25"/>
      <c r="L252" s="25"/>
    </row>
    <row r="253" spans="1:12">
      <c r="A253" s="25">
        <v>40910</v>
      </c>
      <c r="B253" s="15" t="s">
        <v>266</v>
      </c>
      <c r="C253" t="s">
        <v>33</v>
      </c>
      <c r="D253">
        <v>-25400</v>
      </c>
      <c r="E253"/>
      <c r="G253" s="23" t="str">
        <f t="shared" si="1"/>
        <v>KIFIZETÉS</v>
      </c>
      <c r="K253" s="25"/>
      <c r="L253" s="25"/>
    </row>
    <row r="254" spans="1:12">
      <c r="A254" s="25">
        <v>40910</v>
      </c>
      <c r="B254" s="15" t="s">
        <v>266</v>
      </c>
      <c r="C254" t="s">
        <v>236</v>
      </c>
      <c r="D254">
        <v>-50000</v>
      </c>
      <c r="E254"/>
      <c r="G254" s="23" t="str">
        <f t="shared" si="1"/>
        <v>KIFIZETÉS</v>
      </c>
      <c r="K254" s="25"/>
      <c r="L254" s="25"/>
    </row>
    <row r="255" spans="1:12">
      <c r="A255" s="25">
        <v>40910</v>
      </c>
      <c r="B255" s="15" t="s">
        <v>266</v>
      </c>
      <c r="C255" t="s">
        <v>35</v>
      </c>
      <c r="D255">
        <v>-9768</v>
      </c>
      <c r="E255">
        <v>36791</v>
      </c>
      <c r="G255" s="23" t="str">
        <f t="shared" si="1"/>
        <v>KIFIZETÉS</v>
      </c>
      <c r="K255" s="25"/>
      <c r="L255" s="25"/>
    </row>
    <row r="256" spans="1:12">
      <c r="A256" s="25">
        <v>40917</v>
      </c>
      <c r="B256" s="15" t="s">
        <v>266</v>
      </c>
      <c r="C256" t="s">
        <v>183</v>
      </c>
      <c r="D256">
        <v>27456</v>
      </c>
      <c r="E256"/>
      <c r="G256" s="23" t="str">
        <f t="shared" si="1"/>
        <v>BEFIZETÉS</v>
      </c>
      <c r="K256" s="25"/>
      <c r="L256" s="25"/>
    </row>
    <row r="257" spans="1:12">
      <c r="A257" s="25">
        <v>40917</v>
      </c>
      <c r="B257" s="15" t="s">
        <v>266</v>
      </c>
      <c r="C257" t="s">
        <v>268</v>
      </c>
      <c r="D257">
        <v>-20000</v>
      </c>
      <c r="E257">
        <v>44247</v>
      </c>
      <c r="G257" s="23" t="str">
        <f t="shared" si="1"/>
        <v>KIFIZETÉS</v>
      </c>
      <c r="K257" s="25"/>
      <c r="L257" s="25"/>
    </row>
    <row r="258" spans="1:12">
      <c r="A258" s="25">
        <v>40918</v>
      </c>
      <c r="B258" s="15" t="s">
        <v>266</v>
      </c>
      <c r="C258" t="s">
        <v>168</v>
      </c>
      <c r="D258">
        <v>20600</v>
      </c>
      <c r="E258">
        <v>64847</v>
      </c>
      <c r="G258" s="23" t="str">
        <f t="shared" si="1"/>
        <v>BEFIZETÉS</v>
      </c>
      <c r="K258" s="25"/>
      <c r="L258" s="25"/>
    </row>
    <row r="259" spans="1:12">
      <c r="A259" s="25">
        <v>40919</v>
      </c>
      <c r="B259" s="15" t="s">
        <v>266</v>
      </c>
      <c r="C259" t="s">
        <v>181</v>
      </c>
      <c r="D259">
        <v>54563</v>
      </c>
      <c r="E259"/>
      <c r="G259" s="23" t="str">
        <f t="shared" si="1"/>
        <v>BEFIZETÉS</v>
      </c>
      <c r="K259" s="25"/>
      <c r="L259" s="25"/>
    </row>
    <row r="260" spans="1:12">
      <c r="A260" s="25">
        <v>40919</v>
      </c>
      <c r="B260" s="15" t="s">
        <v>266</v>
      </c>
      <c r="C260" t="s">
        <v>181</v>
      </c>
      <c r="D260">
        <v>113760</v>
      </c>
      <c r="E260">
        <v>233170</v>
      </c>
      <c r="G260" s="23" t="str">
        <f t="shared" si="1"/>
        <v>BEFIZETÉS</v>
      </c>
      <c r="K260" s="25"/>
      <c r="L260" s="25"/>
    </row>
    <row r="261" spans="1:12">
      <c r="A261" s="25">
        <v>40921</v>
      </c>
      <c r="B261" s="15" t="s">
        <v>266</v>
      </c>
      <c r="C261" t="s">
        <v>44</v>
      </c>
      <c r="D261">
        <v>-793</v>
      </c>
      <c r="E261">
        <v>232377</v>
      </c>
      <c r="G261" s="23" t="str">
        <f t="shared" si="1"/>
        <v>KIFIZETÉS</v>
      </c>
      <c r="K261" s="25"/>
      <c r="L261" s="25"/>
    </row>
    <row r="262" spans="1:12">
      <c r="A262" s="25">
        <v>40925</v>
      </c>
      <c r="B262" s="15" t="s">
        <v>266</v>
      </c>
      <c r="C262" t="s">
        <v>185</v>
      </c>
      <c r="D262">
        <v>86425</v>
      </c>
      <c r="E262">
        <v>318802</v>
      </c>
      <c r="G262" s="23" t="str">
        <f t="shared" si="1"/>
        <v>BEFIZETÉS</v>
      </c>
      <c r="K262" s="25"/>
      <c r="L262" s="25"/>
    </row>
    <row r="263" spans="1:12">
      <c r="A263" s="25">
        <v>40926</v>
      </c>
      <c r="B263" s="15" t="s">
        <v>266</v>
      </c>
      <c r="C263" t="s">
        <v>182</v>
      </c>
      <c r="D263">
        <v>22272</v>
      </c>
      <c r="E263">
        <v>341074</v>
      </c>
      <c r="G263" s="23" t="str">
        <f t="shared" si="1"/>
        <v>BEFIZETÉS</v>
      </c>
      <c r="K263" s="25"/>
      <c r="L263" s="25"/>
    </row>
    <row r="264" spans="1:12">
      <c r="A264" s="25">
        <v>40932</v>
      </c>
      <c r="B264" s="15" t="s">
        <v>266</v>
      </c>
      <c r="C264" t="s">
        <v>37</v>
      </c>
      <c r="D264">
        <v>-20595</v>
      </c>
      <c r="E264"/>
      <c r="G264" s="23" t="str">
        <f t="shared" si="1"/>
        <v>KIFIZETÉS</v>
      </c>
      <c r="K264" s="25"/>
      <c r="L264" s="25"/>
    </row>
    <row r="265" spans="1:12">
      <c r="A265" s="25">
        <v>40932</v>
      </c>
      <c r="B265" s="15" t="s">
        <v>266</v>
      </c>
      <c r="C265" t="s">
        <v>274</v>
      </c>
      <c r="D265">
        <v>550</v>
      </c>
      <c r="E265"/>
      <c r="G265" s="23" t="str">
        <f t="shared" si="1"/>
        <v>BEFIZETÉS</v>
      </c>
      <c r="K265" s="25"/>
      <c r="L265" s="25"/>
    </row>
    <row r="266" spans="1:12">
      <c r="A266" s="25">
        <v>40932</v>
      </c>
      <c r="B266" s="15" t="s">
        <v>266</v>
      </c>
      <c r="C266" t="s">
        <v>237</v>
      </c>
      <c r="D266">
        <v>-17561</v>
      </c>
      <c r="E266"/>
      <c r="G266" s="23" t="str">
        <f t="shared" si="1"/>
        <v>KIFIZETÉS</v>
      </c>
      <c r="K266" s="25"/>
      <c r="L266" s="25"/>
    </row>
    <row r="267" spans="1:12">
      <c r="A267" s="25">
        <v>40932</v>
      </c>
      <c r="B267" s="15" t="s">
        <v>266</v>
      </c>
      <c r="C267" t="s">
        <v>187</v>
      </c>
      <c r="D267">
        <v>-29276</v>
      </c>
      <c r="E267"/>
      <c r="G267" s="23" t="str">
        <f t="shared" si="1"/>
        <v>KIFIZETÉS</v>
      </c>
      <c r="K267" s="25"/>
      <c r="L267" s="25"/>
    </row>
    <row r="268" spans="1:12">
      <c r="A268" s="25">
        <v>40932</v>
      </c>
      <c r="B268" s="15" t="s">
        <v>266</v>
      </c>
      <c r="C268" t="s">
        <v>275</v>
      </c>
      <c r="D268">
        <v>-20320</v>
      </c>
      <c r="E268">
        <v>253872</v>
      </c>
      <c r="G268" s="23" t="str">
        <f t="shared" si="1"/>
        <v>KIFIZETÉS</v>
      </c>
      <c r="K268" s="25"/>
      <c r="L268" s="25"/>
    </row>
    <row r="269" spans="1:12">
      <c r="A269" s="25">
        <v>40939</v>
      </c>
      <c r="B269" s="15" t="s">
        <v>266</v>
      </c>
      <c r="C269" t="s">
        <v>44</v>
      </c>
      <c r="D269">
        <v>-3500</v>
      </c>
      <c r="E269"/>
      <c r="G269" s="23" t="str">
        <f t="shared" si="1"/>
        <v>KIFIZETÉS</v>
      </c>
      <c r="K269" s="25"/>
      <c r="L269" s="25"/>
    </row>
    <row r="270" spans="1:12">
      <c r="A270" s="25">
        <v>40939</v>
      </c>
      <c r="B270" s="15" t="s">
        <v>266</v>
      </c>
      <c r="C270" t="s">
        <v>46</v>
      </c>
      <c r="D270">
        <v>17</v>
      </c>
      <c r="E270"/>
      <c r="G270" s="23" t="str">
        <f t="shared" si="1"/>
        <v>BEFIZETÉS</v>
      </c>
      <c r="K270" s="25"/>
      <c r="L270" s="25"/>
    </row>
    <row r="271" spans="1:12">
      <c r="A271" s="25">
        <v>40939</v>
      </c>
      <c r="B271" s="15" t="s">
        <v>266</v>
      </c>
      <c r="C271" t="s">
        <v>272</v>
      </c>
      <c r="D271">
        <v>-3</v>
      </c>
      <c r="E271"/>
      <c r="G271" s="23" t="str">
        <f t="shared" si="1"/>
        <v>KIFIZETÉS</v>
      </c>
      <c r="K271" s="25"/>
      <c r="L271" s="25"/>
    </row>
    <row r="272" spans="1:12">
      <c r="A272" s="25">
        <v>40939</v>
      </c>
      <c r="B272" s="15" t="s">
        <v>266</v>
      </c>
      <c r="C272" t="s">
        <v>35</v>
      </c>
      <c r="D272">
        <v>-9895</v>
      </c>
      <c r="E272">
        <v>240491</v>
      </c>
      <c r="G272" s="23" t="str">
        <f t="shared" si="1"/>
        <v>KIFIZETÉS</v>
      </c>
      <c r="K272" s="25"/>
      <c r="L272" s="25"/>
    </row>
    <row r="273" spans="1:12">
      <c r="A273" s="25">
        <v>40940</v>
      </c>
      <c r="B273" s="15" t="s">
        <v>261</v>
      </c>
      <c r="C273" t="s">
        <v>33</v>
      </c>
      <c r="D273">
        <v>-25400</v>
      </c>
      <c r="E273"/>
      <c r="G273" s="23" t="str">
        <f t="shared" si="1"/>
        <v>KIFIZETÉS</v>
      </c>
      <c r="K273" s="25"/>
      <c r="L273" s="25"/>
    </row>
    <row r="274" spans="1:12">
      <c r="A274" s="25">
        <v>40940</v>
      </c>
      <c r="B274" s="15" t="s">
        <v>261</v>
      </c>
      <c r="C274" t="s">
        <v>50</v>
      </c>
      <c r="D274">
        <v>-36000</v>
      </c>
      <c r="E274">
        <v>179091</v>
      </c>
      <c r="G274" s="23" t="str">
        <f t="shared" si="1"/>
        <v>KIFIZETÉS</v>
      </c>
      <c r="K274" s="25"/>
      <c r="L274" s="25"/>
    </row>
    <row r="275" spans="1:12">
      <c r="A275" s="25">
        <v>40945</v>
      </c>
      <c r="B275" s="15" t="s">
        <v>261</v>
      </c>
      <c r="C275" t="s">
        <v>183</v>
      </c>
      <c r="D275">
        <v>13200</v>
      </c>
      <c r="E275"/>
      <c r="G275" s="23" t="str">
        <f t="shared" si="1"/>
        <v>BEFIZETÉS</v>
      </c>
      <c r="K275" s="25"/>
      <c r="L275" s="25"/>
    </row>
    <row r="276" spans="1:12">
      <c r="A276" s="25">
        <v>40945</v>
      </c>
      <c r="B276" s="15" t="s">
        <v>261</v>
      </c>
      <c r="C276" t="s">
        <v>183</v>
      </c>
      <c r="D276">
        <v>27456</v>
      </c>
      <c r="E276">
        <v>219747</v>
      </c>
      <c r="G276" s="23" t="str">
        <f t="shared" si="1"/>
        <v>BEFIZETÉS</v>
      </c>
      <c r="K276" s="25"/>
      <c r="L276" s="25"/>
    </row>
    <row r="277" spans="1:12">
      <c r="A277" s="25">
        <v>40952</v>
      </c>
      <c r="B277" s="15" t="s">
        <v>261</v>
      </c>
      <c r="C277" t="s">
        <v>182</v>
      </c>
      <c r="D277">
        <v>35534</v>
      </c>
      <c r="E277"/>
      <c r="G277" s="23" t="str">
        <f t="shared" si="1"/>
        <v>BEFIZETÉS</v>
      </c>
      <c r="K277" s="25"/>
      <c r="L277" s="25"/>
    </row>
    <row r="278" spans="1:12">
      <c r="A278" s="25">
        <v>40952</v>
      </c>
      <c r="B278" s="15" t="s">
        <v>261</v>
      </c>
      <c r="C278" t="s">
        <v>168</v>
      </c>
      <c r="D278">
        <v>33800</v>
      </c>
      <c r="E278">
        <v>289081</v>
      </c>
      <c r="G278" s="23" t="str">
        <f t="shared" ref="G278:G294" si="2">IF(D278&gt;0,"BEFIZETÉS","KIFIZETÉS")</f>
        <v>BEFIZETÉS</v>
      </c>
      <c r="K278" s="25"/>
      <c r="L278" s="25"/>
    </row>
    <row r="279" spans="1:12">
      <c r="A279" s="25">
        <v>40953</v>
      </c>
      <c r="B279" s="15" t="s">
        <v>261</v>
      </c>
      <c r="C279" t="s">
        <v>184</v>
      </c>
      <c r="D279">
        <v>171835</v>
      </c>
      <c r="E279"/>
      <c r="G279" s="23" t="str">
        <f t="shared" si="2"/>
        <v>BEFIZETÉS</v>
      </c>
      <c r="K279" s="25"/>
      <c r="L279" s="25"/>
    </row>
    <row r="280" spans="1:12">
      <c r="A280" s="25">
        <v>40953</v>
      </c>
      <c r="B280" s="15" t="s">
        <v>261</v>
      </c>
      <c r="C280" t="s">
        <v>44</v>
      </c>
      <c r="D280">
        <v>-1220</v>
      </c>
      <c r="E280">
        <v>459696</v>
      </c>
      <c r="G280" s="23" t="str">
        <f t="shared" si="2"/>
        <v>KIFIZETÉS</v>
      </c>
      <c r="K280" s="25"/>
      <c r="L280" s="25"/>
    </row>
    <row r="281" spans="1:12">
      <c r="A281" s="25">
        <v>40954</v>
      </c>
      <c r="B281" s="15" t="s">
        <v>261</v>
      </c>
      <c r="C281" t="s">
        <v>55</v>
      </c>
      <c r="D281">
        <v>-110000</v>
      </c>
      <c r="E281">
        <v>349696</v>
      </c>
      <c r="G281" s="23" t="str">
        <f t="shared" si="2"/>
        <v>KIFIZETÉS</v>
      </c>
      <c r="K281" s="25"/>
      <c r="L281" s="25"/>
    </row>
    <row r="282" spans="1:12">
      <c r="A282" s="25">
        <v>40960</v>
      </c>
      <c r="B282" s="15" t="s">
        <v>261</v>
      </c>
      <c r="C282" t="s">
        <v>180</v>
      </c>
      <c r="D282">
        <v>15470</v>
      </c>
      <c r="E282">
        <v>365166</v>
      </c>
      <c r="G282" s="23" t="str">
        <f t="shared" si="2"/>
        <v>BEFIZETÉS</v>
      </c>
      <c r="K282" s="25"/>
      <c r="L282" s="25"/>
    </row>
    <row r="283" spans="1:12">
      <c r="A283" s="25">
        <v>40966</v>
      </c>
      <c r="B283" s="15"/>
      <c r="C283" s="15" t="s">
        <v>37</v>
      </c>
      <c r="D283">
        <v>-20955</v>
      </c>
      <c r="E283"/>
      <c r="G283" s="23" t="str">
        <f t="shared" si="2"/>
        <v>KIFIZETÉS</v>
      </c>
      <c r="K283" s="25"/>
      <c r="L283" s="25"/>
    </row>
    <row r="284" spans="1:12">
      <c r="A284" s="25">
        <v>40966</v>
      </c>
      <c r="B284" s="15"/>
      <c r="C284" t="s">
        <v>180</v>
      </c>
      <c r="D284">
        <v>550</v>
      </c>
      <c r="E284">
        <v>344761</v>
      </c>
      <c r="G284" s="23" t="str">
        <f t="shared" si="2"/>
        <v>BEFIZETÉS</v>
      </c>
      <c r="K284" s="25"/>
      <c r="L284" s="25"/>
    </row>
    <row r="285" spans="1:12">
      <c r="A285" s="25">
        <v>40968</v>
      </c>
      <c r="B285" s="15" t="s">
        <v>261</v>
      </c>
      <c r="C285" t="s">
        <v>44</v>
      </c>
      <c r="D285">
        <v>-2614</v>
      </c>
      <c r="E285"/>
      <c r="G285" s="23" t="str">
        <f t="shared" si="2"/>
        <v>KIFIZETÉS</v>
      </c>
      <c r="K285" s="25"/>
      <c r="L285" s="25"/>
    </row>
    <row r="286" spans="1:12">
      <c r="A286" s="25">
        <v>40968</v>
      </c>
      <c r="B286" s="15" t="s">
        <v>261</v>
      </c>
      <c r="C286" t="s">
        <v>46</v>
      </c>
      <c r="D286">
        <v>19</v>
      </c>
      <c r="E286"/>
      <c r="G286" s="23" t="str">
        <f t="shared" si="2"/>
        <v>BEFIZETÉS</v>
      </c>
      <c r="K286" s="25"/>
      <c r="L286" s="25"/>
    </row>
    <row r="287" spans="1:12">
      <c r="A287" s="25">
        <v>40968</v>
      </c>
      <c r="B287" s="15" t="s">
        <v>261</v>
      </c>
      <c r="C287" t="s">
        <v>44</v>
      </c>
      <c r="D287">
        <v>-99</v>
      </c>
      <c r="E287">
        <v>342067</v>
      </c>
      <c r="G287" s="23" t="str">
        <f t="shared" si="2"/>
        <v>KIFIZETÉS</v>
      </c>
      <c r="K287" s="25"/>
      <c r="L287" s="25"/>
    </row>
    <row r="288" spans="1:12">
      <c r="A288" s="25">
        <v>40909</v>
      </c>
      <c r="B288" s="15" t="s">
        <v>253</v>
      </c>
      <c r="C288" t="s">
        <v>254</v>
      </c>
      <c r="D288">
        <v>13691</v>
      </c>
      <c r="E288">
        <v>13691</v>
      </c>
      <c r="G288" s="23" t="str">
        <f t="shared" si="2"/>
        <v>BEFIZETÉS</v>
      </c>
      <c r="K288" s="25"/>
      <c r="L288" s="25"/>
    </row>
    <row r="289" spans="1:12">
      <c r="A289" s="25">
        <v>40931</v>
      </c>
      <c r="B289" s="15" t="s">
        <v>255</v>
      </c>
      <c r="C289" t="s">
        <v>256</v>
      </c>
      <c r="D289">
        <v>-5515</v>
      </c>
      <c r="E289">
        <v>8176</v>
      </c>
      <c r="G289" s="23" t="str">
        <f t="shared" si="2"/>
        <v>KIFIZETÉS</v>
      </c>
      <c r="K289" s="25"/>
      <c r="L289" s="25"/>
    </row>
    <row r="290" spans="1:12">
      <c r="A290" s="25">
        <v>40937</v>
      </c>
      <c r="B290" s="15" t="s">
        <v>258</v>
      </c>
      <c r="C290" t="s">
        <v>234</v>
      </c>
      <c r="D290">
        <v>-4060</v>
      </c>
      <c r="E290">
        <v>4116</v>
      </c>
      <c r="G290" s="23" t="str">
        <f t="shared" si="2"/>
        <v>KIFIZETÉS</v>
      </c>
      <c r="K290" s="25"/>
      <c r="L290" s="25"/>
    </row>
    <row r="291" spans="1:12">
      <c r="A291" s="25">
        <v>40947</v>
      </c>
      <c r="B291" s="15" t="s">
        <v>259</v>
      </c>
      <c r="C291" t="s">
        <v>234</v>
      </c>
      <c r="D291">
        <v>-3025</v>
      </c>
      <c r="E291">
        <v>1091</v>
      </c>
      <c r="G291" s="23" t="str">
        <f t="shared" si="2"/>
        <v>KIFIZETÉS</v>
      </c>
      <c r="K291" s="25"/>
      <c r="L291" s="25"/>
    </row>
    <row r="292" spans="1:12">
      <c r="A292" s="25">
        <v>40952</v>
      </c>
      <c r="B292" s="15" t="s">
        <v>260</v>
      </c>
      <c r="C292" t="s">
        <v>92</v>
      </c>
      <c r="D292">
        <v>-165</v>
      </c>
      <c r="E292">
        <v>926</v>
      </c>
      <c r="G292" s="23" t="str">
        <f t="shared" si="2"/>
        <v>KIFIZETÉS</v>
      </c>
      <c r="K292" s="25"/>
      <c r="L292" s="25"/>
    </row>
    <row r="293" spans="1:12">
      <c r="A293" s="25">
        <v>40954</v>
      </c>
      <c r="B293" s="15" t="s">
        <v>261</v>
      </c>
      <c r="C293" t="s">
        <v>55</v>
      </c>
      <c r="D293">
        <v>110000</v>
      </c>
      <c r="E293">
        <v>110926</v>
      </c>
      <c r="G293" s="23" t="str">
        <f t="shared" si="2"/>
        <v>BEFIZETÉS</v>
      </c>
      <c r="K293" s="25"/>
      <c r="L293" s="25"/>
    </row>
    <row r="294" spans="1:12">
      <c r="A294" s="25">
        <v>40960</v>
      </c>
      <c r="B294" s="15" t="s">
        <v>264</v>
      </c>
      <c r="C294" t="s">
        <v>263</v>
      </c>
      <c r="D294">
        <v>-99000</v>
      </c>
      <c r="E294">
        <v>11926</v>
      </c>
      <c r="G294" s="23" t="str">
        <f t="shared" si="2"/>
        <v>KIFIZETÉS</v>
      </c>
      <c r="K294" s="25"/>
      <c r="L294" s="25"/>
    </row>
  </sheetData>
  <autoFilter ref="A1:F250">
    <sortState ref="A2:F147">
      <sortCondition ref="C1:C147"/>
    </sortState>
  </autoFilter>
  <phoneticPr fontId="1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Bankszamla</vt:lpstr>
      <vt:lpstr>Penztar</vt:lpstr>
      <vt:lpstr>Befizetesek</vt:lpstr>
      <vt:lpstr>Összesíté 2011.11</vt:lpstr>
      <vt:lpstr>Összesíté 2012.02</vt:lpstr>
      <vt:lpstr>2012 Tervezet BEFO</vt:lpstr>
      <vt:lpstr>2012 Tervezet SZERK</vt:lpstr>
      <vt:lpstr>Szla+Ptar</vt:lpstr>
    </vt:vector>
  </TitlesOfParts>
  <Company>Fontolo Studio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Kovacs</dc:creator>
  <cp:lastModifiedBy>Adrian Kovacs</cp:lastModifiedBy>
  <cp:lastPrinted>2011-12-14T06:51:06Z</cp:lastPrinted>
  <dcterms:created xsi:type="dcterms:W3CDTF">2011-06-20T21:17:46Z</dcterms:created>
  <dcterms:modified xsi:type="dcterms:W3CDTF">2012-03-21T15:31:19Z</dcterms:modified>
</cp:coreProperties>
</file>